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部门整体支出绩效评价基础数据表" sheetId="1" r:id="rId1"/>
    <sheet name="部门整体支出绩效自评表" sheetId="2" r:id="rId2"/>
    <sheet name="项目支出绩效自评表（运转经费）" sheetId="3" r:id="rId3"/>
    <sheet name="项目支出绩效自评表 (彩票公益金支出)" sheetId="4" r:id="rId4"/>
    <sheet name="项目支出绩效自评表（道路建设支出） " sheetId="5" r:id="rId5"/>
    <sheet name="项目支出绩效自评表 （敬老院特困人员救助供养资金) " sheetId="6" r:id="rId6"/>
    <sheet name="项目支出绩效自评表 （临时救助支出）" sheetId="7" r:id="rId7"/>
    <sheet name="项目支出绩效自评表 （农村综合改革试点建设项目资金） " sheetId="8" r:id="rId8"/>
    <sheet name="项目支出绩效自评表 （农林水事务支出）" sheetId="9" r:id="rId9"/>
    <sheet name="项目支出绩效自评表 （社会管理事务支出）" sheetId="10" r:id="rId10"/>
    <sheet name="项目支出绩效自评表 （文化体育建设支出）" sheetId="11" r:id="rId11"/>
    <sheet name="项目支出绩效自评表 （乡村环境整治支出）" sheetId="12" r:id="rId12"/>
    <sheet name="项目支出绩效自评表 （乡村振兴专项支出）" sheetId="13" r:id="rId13"/>
    <sheet name="项目支出绩效自评表 （小城镇建设支出）" sheetId="14" r:id="rId14"/>
    <sheet name="项目支出绩效自评表 （灾害防治及应急支出）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  <comment ref="K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<sst xmlns="http://schemas.openxmlformats.org/spreadsheetml/2006/main" count="1237" uniqueCount="342">
  <si>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</si>
  <si>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</si>
  <si>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</si>
  <si>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</si>
  <si>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</si>
  <si>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</si>
  <si>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</si>
  <si>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</si>
  <si>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</si>
  <si>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</si>
  <si>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</si>
  <si>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</si>
  <si>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</si>
  <si>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</si>
  <si>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</si>
  <si>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</si>
  <si>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</si>
  <si>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</si>
  <si>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</si>
  <si>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</si>
  <si>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</si>
  <si>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</si>
  <si>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</si>
  <si>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</si>
  <si>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</si>
  <si>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</si>
  <si>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</si>
  <si>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仿宋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</si>
  <si>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8. 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</si>
  <si>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9.</t>
    </r>
    <r>
      <rPr>
        <sz val="12"/>
        <color rgb="FF000000"/>
        <rFont val="仿宋"/>
        <charset val="134"/>
      </rPr>
      <t>维修(护)费</t>
    </r>
  </si>
  <si>
    <r>
      <rPr>
        <sz val="12"/>
        <color rgb="FF000000"/>
        <rFont val="Times New Roman"/>
        <charset val="134"/>
      </rPr>
      <t xml:space="preserve">  10.</t>
    </r>
    <r>
      <rPr>
        <sz val="12"/>
        <color rgb="FF000000"/>
        <rFont val="仿宋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</si>
  <si>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 11.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</si>
  <si>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仿宋"/>
        <charset val="134"/>
      </rPr>
      <t xml:space="preserve"> 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"/>
        <charset val="134"/>
      </rPr>
      <t>.专用燃料费</t>
    </r>
  </si>
  <si>
    <r>
      <rPr>
        <sz val="12"/>
        <color rgb="FF000000"/>
        <rFont val="Times New Roman"/>
        <charset val="134"/>
      </rPr>
      <t xml:space="preserve">  13.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</si>
  <si>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14.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</si>
  <si>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15.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</si>
  <si>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16.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</si>
  <si>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 17. </t>
    </r>
    <r>
      <rPr>
        <sz val="12"/>
        <color rgb="FF000000"/>
        <rFont val="仿宋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</si>
  <si>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</si>
  <si>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</si>
  <si>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</si>
  <si>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</si>
  <si>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</si>
  <si>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</si>
  <si>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</si>
  <si>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</si>
  <si>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</si>
  <si>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</si>
  <si>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</si>
  <si>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</si>
  <si>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</si>
  <si>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填表人：刘珈潼                 填报日期：2025年9月15日            联系电话：15897449550</t>
  </si>
  <si>
    <t>附件2</t>
  </si>
  <si>
    <t>部门整体支出绩效自评表</t>
  </si>
  <si>
    <t>（ 2024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</si>
  <si>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</si>
  <si>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桃源县热市镇人民政府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</si>
  <si>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</si>
  <si>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</si>
  <si>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</si>
  <si>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</si>
  <si>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</si>
  <si>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</si>
  <si>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</si>
  <si>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</si>
  <si>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</si>
  <si>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按收入性质分：5241.83</t>
  </si>
  <si>
    <t>按支出性质分：5241.83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</si>
  <si>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4572.30</t>
    </r>
  </si>
  <si>
    <t>其中：基本支出：1566.89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</si>
  <si>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52.09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</si>
  <si>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3674.94</t>
    </r>
  </si>
  <si>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仿宋"/>
        <charset val="134"/>
      </rPr>
      <t xml:space="preserve"> 国有资本经营预算拨款：</t>
    </r>
    <r>
      <rPr>
        <sz val="10"/>
        <color rgb="FF000000"/>
        <rFont val="Times New Roman"/>
        <charset val="134"/>
      </rPr>
      <t>0.63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</si>
  <si>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</si>
  <si>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616.82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</si>
  <si>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</si>
  <si>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</si>
  <si>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</si>
  <si>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目标1：抓好招商引资和产业项目，促进经济社会事业协调健康发展；目标2：保障机关、站所、村级运转；目标3：抓好党建、文化教育、卫计及农村环境整治工作；目标4：抓好城乡基础设施建设，促进生产条件全面改善，确保发展后劲；目标5：抓好乡村振兴，巩固脱贫成效；目标6：抓好城乡居民医保、社会养老保险扩面工作，使居民老有所依、老有所养。目标7：抓好平安建设工作，确保社会和谐稳定。</t>
  </si>
  <si>
    <t>按照预期目标完成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</si>
  <si>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</si>
  <si>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</si>
  <si>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</si>
  <si>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</si>
  <si>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</si>
  <si>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</si>
  <si>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</si>
  <si>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</si>
  <si>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</si>
  <si>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乡镇运转</t>
  </si>
  <si>
    <t>≥273人</t>
  </si>
  <si>
    <t>招商引资</t>
  </si>
  <si>
    <t>≥1亿</t>
  </si>
  <si>
    <t>工作重视度不够，对外招商手段单一；今后加强思想认识，丰富招商方式</t>
  </si>
  <si>
    <t>粮食生产</t>
  </si>
  <si>
    <t>1000亩</t>
  </si>
  <si>
    <r>
      <rPr>
        <sz val="10"/>
        <rFont val="Times New Roman"/>
        <charset val="0"/>
      </rPr>
      <t>1000</t>
    </r>
    <r>
      <rPr>
        <sz val="10"/>
        <rFont val="宋体"/>
        <charset val="0"/>
      </rPr>
      <t>亩</t>
    </r>
  </si>
  <si>
    <t>居民医保</t>
  </si>
  <si>
    <t>≥3万</t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</si>
  <si>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万</t>
    </r>
  </si>
  <si>
    <t>社会救助</t>
  </si>
  <si>
    <t>1590人</t>
  </si>
  <si>
    <t>乡村振兴</t>
  </si>
  <si>
    <t>1816户</t>
  </si>
  <si>
    <t>平安建设</t>
  </si>
  <si>
    <t>0件</t>
  </si>
  <si>
    <t>农村环境整治</t>
  </si>
  <si>
    <t>27个村</t>
  </si>
  <si>
    <t>各条线工作</t>
  </si>
  <si>
    <t>优秀单位</t>
  </si>
  <si>
    <t>一般</t>
  </si>
  <si>
    <t>重点工作方向错误，工作方式过于单一；抓准重点工作，丰富工作方式</t>
  </si>
  <si>
    <r>
      <rPr>
        <sz val="10"/>
        <color rgb="FF000000"/>
        <rFont val="仿宋"/>
        <charset val="134"/>
      </rPr>
      <t>质量指标</t>
    </r>
  </si>
  <si>
    <t>事务运转率</t>
  </si>
  <si>
    <t>完成工作</t>
  </si>
  <si>
    <t>未完成</t>
  </si>
  <si>
    <t>完成</t>
  </si>
  <si>
    <t>≥95%</t>
  </si>
  <si>
    <t>环境整治</t>
  </si>
  <si>
    <t>时效指标</t>
  </si>
  <si>
    <t>及时</t>
  </si>
  <si>
    <t>惠农补贴</t>
  </si>
  <si>
    <t>资金拨付</t>
  </si>
  <si>
    <t>按时</t>
  </si>
  <si>
    <r>
      <rPr>
        <sz val="10"/>
        <color rgb="FF000000"/>
        <rFont val="仿宋"/>
        <charset val="134"/>
      </rPr>
      <t>成本指标</t>
    </r>
  </si>
  <si>
    <t>成本规范控制率</t>
  </si>
  <si>
    <t>基本支出额度控制</t>
  </si>
  <si>
    <t>≤1059万</t>
  </si>
  <si>
    <t>年初预算不够精准，已进行预算调整；加强预算编制学习</t>
  </si>
  <si>
    <t>项目支出额度控制</t>
  </si>
  <si>
    <t>≤4322.80万</t>
  </si>
  <si>
    <t>效益指标
（30分）</t>
  </si>
  <si>
    <t>经济效益指标</t>
  </si>
  <si>
    <t>经济发展</t>
  </si>
  <si>
    <t>促进</t>
  </si>
  <si>
    <t>社会效益指标</t>
  </si>
  <si>
    <t>保障运转</t>
  </si>
  <si>
    <t>党建引领</t>
  </si>
  <si>
    <t>落实</t>
  </si>
  <si>
    <t>文旅发展</t>
  </si>
  <si>
    <t>推进</t>
  </si>
  <si>
    <t>人居环境</t>
  </si>
  <si>
    <t>改善</t>
  </si>
  <si>
    <t>稳定</t>
  </si>
  <si>
    <t>生态效益指标</t>
  </si>
  <si>
    <t>林业有害生物防治</t>
  </si>
  <si>
    <t>森林防火</t>
  </si>
  <si>
    <t>环境治理</t>
  </si>
  <si>
    <t>可持续影响指标</t>
  </si>
  <si>
    <t>政府职能</t>
  </si>
  <si>
    <r>
      <rPr>
        <sz val="10"/>
        <color rgb="FF000000"/>
        <rFont val="宋体"/>
        <charset val="134"/>
      </rPr>
      <t>满意度指标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</si>
  <si>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t>服务对象满意度指标</t>
  </si>
  <si>
    <t>满意度</t>
  </si>
  <si>
    <t>≥90%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</si>
  <si>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</si>
  <si>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填表人：刘珈潼</t>
    </r>
    <r>
      <rPr>
        <sz val="12"/>
        <rFont val="Times New Roman"/>
        <charset val="134"/>
      </rPr>
      <t xml:space="preserve">                      </t>
    </r>
    <r>
      <rPr>
        <sz val="12"/>
        <rFont val="仿宋"/>
        <charset val="134"/>
      </rPr>
      <t>填报日期：2025年9月15日</t>
    </r>
    <r>
      <rPr>
        <sz val="12"/>
        <rFont val="Times New Roman"/>
        <charset val="134"/>
      </rPr>
      <t xml:space="preserve">                 </t>
    </r>
    <r>
      <rPr>
        <sz val="12"/>
        <rFont val="仿宋"/>
        <charset val="134"/>
      </rPr>
      <t>联系电话：15897449550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</si>
  <si>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</si>
  <si>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</si>
  <si>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2024  </t>
    </r>
    <r>
      <rPr>
        <sz val="12"/>
        <rFont val="宋体"/>
        <charset val="134"/>
      </rPr>
      <t>年度）</t>
    </r>
  </si>
  <si>
    <t>项目名称</t>
  </si>
  <si>
    <t>组织运转经费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</si>
  <si>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</si>
  <si>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</si>
  <si>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</si>
  <si>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</si>
  <si>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</si>
  <si>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</si>
  <si>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</si>
  <si>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</si>
  <si>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</si>
  <si>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</si>
  <si>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</si>
  <si>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</si>
  <si>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</si>
  <si>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</si>
  <si>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</si>
  <si>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</si>
  <si>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保障组织正常运转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</si>
  <si>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</si>
  <si>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</si>
  <si>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</si>
  <si>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</si>
  <si>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</si>
  <si>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</si>
  <si>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</si>
  <si>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</si>
  <si>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村级组织运转经费</t>
  </si>
  <si>
    <t>≤867.9</t>
  </si>
  <si>
    <t>站所运转经费</t>
  </si>
  <si>
    <t>≤474.9</t>
  </si>
  <si>
    <t>质量指标</t>
  </si>
  <si>
    <t>村干部工资及转移支付资金据实发放</t>
  </si>
  <si>
    <t>应发尽发</t>
  </si>
  <si>
    <t>已完成</t>
  </si>
  <si>
    <t>站所人员工资、社保、公积金按量发放</t>
  </si>
  <si>
    <t>村干部工资及转移支付资金按时发放</t>
  </si>
  <si>
    <t>人员工资、社保、公积金按时发放</t>
  </si>
  <si>
    <t>成本指标</t>
  </si>
  <si>
    <t>经费控制额度</t>
  </si>
  <si>
    <t>预算内</t>
  </si>
  <si>
    <t>效益
指标
（30分）</t>
  </si>
  <si>
    <t>经济效益
指标</t>
  </si>
  <si>
    <t>运转经费保障水平</t>
  </si>
  <si>
    <t>应保尽保</t>
  </si>
  <si>
    <t>社会效益
指标</t>
  </si>
  <si>
    <t>单位运转需要保障水平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</si>
  <si>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</si>
  <si>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</si>
  <si>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职工满意度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</si>
  <si>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</si>
  <si>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填表人：刘珈潼</t>
    </r>
    <r>
      <rPr>
        <sz val="12"/>
        <rFont val="Times New Roman"/>
        <charset val="134"/>
      </rPr>
      <t xml:space="preserve">                      </t>
    </r>
    <r>
      <rPr>
        <sz val="12"/>
        <rFont val="仿宋"/>
        <charset val="134"/>
      </rPr>
      <t>填报日期：2025年9月15日</t>
    </r>
    <r>
      <rPr>
        <sz val="12"/>
        <rFont val="Times New Roman"/>
        <charset val="134"/>
      </rPr>
      <t xml:space="preserve">                     </t>
    </r>
    <r>
      <rPr>
        <sz val="12"/>
        <rFont val="仿宋"/>
        <charset val="134"/>
      </rPr>
      <t>联系电话：15897449550</t>
    </r>
  </si>
  <si>
    <t>彩票公益金支出</t>
  </si>
  <si>
    <t>保证彩票公益金安排的相关建设顺利开展</t>
  </si>
  <si>
    <t>体彩公益金支出</t>
  </si>
  <si>
    <t>福彩公益金支出</t>
  </si>
  <si>
    <t>资金使用合规</t>
  </si>
  <si>
    <t>合规</t>
  </si>
  <si>
    <t>年内完成度</t>
  </si>
  <si>
    <t>成本发生规范合理率</t>
  </si>
  <si>
    <t>保障居民合法权益</t>
  </si>
  <si>
    <t>保障</t>
  </si>
  <si>
    <t>服务对象满意度</t>
  </si>
  <si>
    <t>道路建设支出</t>
  </si>
  <si>
    <t>保障交通建设项目有效运行</t>
  </si>
  <si>
    <t>道路建设</t>
  </si>
  <si>
    <t>≥1个</t>
  </si>
  <si>
    <t>道路硬化</t>
  </si>
  <si>
    <t>项目建设验收合格率</t>
  </si>
  <si>
    <t>合格</t>
  </si>
  <si>
    <t>100%</t>
  </si>
  <si>
    <t>方便居民出行</t>
  </si>
  <si>
    <t>提供便利</t>
  </si>
  <si>
    <t>生态效益
指标</t>
  </si>
  <si>
    <t>改善居民居住环境</t>
  </si>
  <si>
    <t>居民满意度</t>
  </si>
  <si>
    <t>敬老院特困人员救助供养资金</t>
  </si>
  <si>
    <t>保障敬老院集中特困供养人员的日常生活正常运转，保障其基本利益</t>
  </si>
  <si>
    <t>院民生活费资金拨付率</t>
  </si>
  <si>
    <t>护理费等工作经费资金拨付率</t>
  </si>
  <si>
    <t>经费支出合规性</t>
  </si>
  <si>
    <t>严格执行相关制度</t>
  </si>
  <si>
    <t>资金发放及时性</t>
  </si>
  <si>
    <t>保障集中供养对象日常生活</t>
  </si>
  <si>
    <t>保障社会安定</t>
  </si>
  <si>
    <t>集中供养对象满意度</t>
  </si>
  <si>
    <t>临时救助支出</t>
  </si>
  <si>
    <t>临时解决困难群众生活困难，保障社会安定</t>
  </si>
  <si>
    <t>困难群众救助覆盖率</t>
  </si>
  <si>
    <t>生活保障资金到位率</t>
  </si>
  <si>
    <t>解决困难群众生活困难</t>
  </si>
  <si>
    <t>困难群众对象满意度</t>
  </si>
  <si>
    <t>农村综合改革试点建设项目资金支出</t>
  </si>
  <si>
    <t>保证农业农村基础建设项目等工作顺利开展</t>
  </si>
  <si>
    <t>温泉河道整治工程</t>
  </si>
  <si>
    <t>220万</t>
  </si>
  <si>
    <t>温泉河河坝建设工程</t>
  </si>
  <si>
    <t>200万</t>
  </si>
  <si>
    <t>资金拨付及时</t>
  </si>
  <si>
    <t>提高村容村貌及居民信任度</t>
  </si>
  <si>
    <t>提高</t>
  </si>
  <si>
    <t>改善村民居住环境</t>
  </si>
  <si>
    <t>居民生活幸福感</t>
  </si>
  <si>
    <t>居民对象满意程度</t>
  </si>
  <si>
    <t>农林水事务支出</t>
  </si>
  <si>
    <t>保证农田水利、农业发展、农村道路建设、乡村振兴等工作顺利开展</t>
  </si>
  <si>
    <t>粮食生产物资采购覆盖村居数</t>
  </si>
  <si>
    <t>≥25</t>
  </si>
  <si>
    <t>25</t>
  </si>
  <si>
    <t>农业专项建设</t>
  </si>
  <si>
    <t>≥5</t>
  </si>
  <si>
    <t>5</t>
  </si>
  <si>
    <t>松线虫及松毛虫防治片区覆盖率</t>
  </si>
  <si>
    <t>林业专项建设</t>
  </si>
  <si>
    <t>≥1</t>
  </si>
  <si>
    <t>1</t>
  </si>
  <si>
    <t>农田水利建设</t>
  </si>
  <si>
    <t>≥2</t>
  </si>
  <si>
    <t>2</t>
  </si>
  <si>
    <t>水利设施维修</t>
  </si>
  <si>
    <t>受益人数</t>
  </si>
  <si>
    <t>≥10000</t>
  </si>
  <si>
    <t>10000</t>
  </si>
  <si>
    <t>建设验收合格率</t>
  </si>
  <si>
    <t>粮食生产平稳进行</t>
  </si>
  <si>
    <t>平稳</t>
  </si>
  <si>
    <t>农村供水满足日常生活及生产需求</t>
  </si>
  <si>
    <t>满足</t>
  </si>
  <si>
    <t>生产进程及时保质完成</t>
  </si>
  <si>
    <t>生产物资发放及时</t>
  </si>
  <si>
    <t>松线虫及松毛虫防治及时</t>
  </si>
  <si>
    <t>保障农民收入</t>
  </si>
  <si>
    <t>农村小水源供水能力</t>
  </si>
  <si>
    <t>农民耕种意愿提高</t>
  </si>
  <si>
    <t>农民护林意识提高</t>
  </si>
  <si>
    <t>改善自然生态环境</t>
  </si>
  <si>
    <t>社会管理事务支出</t>
  </si>
  <si>
    <t>确保民政事务管理支出、社会福利支出、退役军人管理支出发放到位</t>
  </si>
  <si>
    <t>民政、计生等管理经费拨付</t>
  </si>
  <si>
    <t>死亡抚恤资金拨付</t>
  </si>
  <si>
    <t>敬老院管理经费拨付</t>
  </si>
  <si>
    <t>退役军人管理及优抚支出经费拨付</t>
  </si>
  <si>
    <t>组织运转良好</t>
  </si>
  <si>
    <t>良好</t>
  </si>
  <si>
    <t>经费支出合规</t>
  </si>
  <si>
    <t>严格按照相关制度执行</t>
  </si>
  <si>
    <t>农村文化广场公共设施环境</t>
  </si>
  <si>
    <t>提升</t>
  </si>
  <si>
    <t>文化体育建设支出</t>
  </si>
  <si>
    <t>保证乡村旅游开发、文化设施建设事业平稳运行</t>
  </si>
  <si>
    <t>文体活动举办</t>
  </si>
  <si>
    <t>文化服务体系建设村居个数</t>
  </si>
  <si>
    <t>活动宣传次数</t>
  </si>
  <si>
    <t>≥200</t>
  </si>
  <si>
    <t>建设验收合格</t>
  </si>
  <si>
    <t>对居民生活文化环境的影响</t>
  </si>
  <si>
    <t>乡村环境整治支出</t>
  </si>
  <si>
    <t>确保辖区内污染防治、人居环境整治工作顺利开展</t>
  </si>
  <si>
    <t>垃圾处理设施布放村居覆盖率</t>
  </si>
  <si>
    <t>河道清理次数</t>
  </si>
  <si>
    <t>设施运行情况</t>
  </si>
  <si>
    <t>清洁合格率</t>
  </si>
  <si>
    <t>垃圾处理及时</t>
  </si>
  <si>
    <t>设施更换及时</t>
  </si>
  <si>
    <t>居民环保认知度和责任心</t>
  </si>
  <si>
    <t>居民居住环境</t>
  </si>
  <si>
    <t>乡村振兴专项支出</t>
  </si>
  <si>
    <t>乡村振兴产业发展项目</t>
  </si>
  <si>
    <t>≥8</t>
  </si>
  <si>
    <t>8</t>
  </si>
  <si>
    <t>乡村振兴基础建设项目</t>
  </si>
  <si>
    <t>小城镇建设支出</t>
  </si>
  <si>
    <t>保证集镇建设</t>
  </si>
  <si>
    <t>基础设施建设资金拨付率</t>
  </si>
  <si>
    <t>堰塘整治</t>
  </si>
  <si>
    <t>≥3</t>
  </si>
  <si>
    <t>设施运行良好</t>
  </si>
  <si>
    <t>提高村容村貌</t>
  </si>
  <si>
    <t>灾害防治及应急支出</t>
  </si>
  <si>
    <t>保障灾后重建资金、灾害防治救灾资金等按用途使用</t>
  </si>
  <si>
    <t>资金拨付率</t>
  </si>
  <si>
    <t>资金覆盖率</t>
  </si>
  <si>
    <t>灾害防治及时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</si>
</sst>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_ * #,##0_ ;_ * \-#,##0_ ;_ * &quot;-&quot;??_ ;_ @_ "/>
  </numFmts>
  <fonts count="6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  <scheme val="major"/>
    </font>
    <font>
      <sz val="10"/>
      <name val="SimSun"/>
      <charset val="134"/>
    </font>
    <font>
      <sz val="6"/>
      <name val="宋体"/>
      <charset val="0"/>
    </font>
    <font>
      <sz val="6"/>
      <name val="Times New Roman"/>
      <charset val="0"/>
    </font>
    <font>
      <sz val="6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" borderId="13" applyNumberFormat="0" applyAlignment="0" applyProtection="0">
      <alignment vertical="center"/>
    </xf>
    <xf numFmtId="0" fontId="47" fillId="7" borderId="14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9" fillId="8" borderId="15" applyNumberFormat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2" xfId="51" applyNumberFormat="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9" fontId="1" fillId="0" borderId="2" xfId="51" applyNumberFormat="1" applyFont="1" applyBorder="1" applyAlignment="1">
      <alignment horizontal="center" vertical="center" wrapText="1"/>
    </xf>
    <xf numFmtId="176" fontId="5" fillId="0" borderId="4" xfId="51" applyNumberFormat="1" applyFont="1" applyBorder="1" applyAlignment="1">
      <alignment horizontal="center" vertical="center" wrapText="1"/>
    </xf>
    <xf numFmtId="176" fontId="5" fillId="0" borderId="5" xfId="51" applyNumberFormat="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176" fontId="5" fillId="0" borderId="2" xfId="51" applyNumberFormat="1" applyFont="1" applyBorder="1" applyAlignment="1">
      <alignment vertical="center"/>
    </xf>
    <xf numFmtId="0" fontId="11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176" fontId="5" fillId="0" borderId="7" xfId="51" applyNumberFormat="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7" fillId="3" borderId="2" xfId="51" applyNumberFormat="1" applyFont="1" applyFill="1" applyBorder="1" applyAlignment="1" applyProtection="1">
      <alignment horizontal="center" vertical="center" wrapText="1"/>
    </xf>
    <xf numFmtId="0" fontId="9" fillId="0" borderId="6" xfId="51" applyNumberFormat="1" applyFont="1" applyFill="1" applyBorder="1" applyAlignment="1">
      <alignment horizontal="center" vertical="center" wrapText="1"/>
    </xf>
    <xf numFmtId="0" fontId="9" fillId="0" borderId="8" xfId="51" applyNumberFormat="1" applyFont="1" applyFill="1" applyBorder="1" applyAlignment="1">
      <alignment horizontal="center" vertical="center" wrapText="1"/>
    </xf>
    <xf numFmtId="0" fontId="9" fillId="0" borderId="3" xfId="51" applyNumberFormat="1" applyFont="1" applyFill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14" fillId="4" borderId="5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176" fontId="14" fillId="4" borderId="2" xfId="50" applyNumberFormat="1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7" fillId="4" borderId="2" xfId="50" applyFont="1" applyFill="1" applyBorder="1" applyAlignment="1">
      <alignment horizontal="justify" vertical="center" wrapText="1"/>
    </xf>
    <xf numFmtId="0" fontId="16" fillId="4" borderId="2" xfId="5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9" fontId="19" fillId="0" borderId="2" xfId="3" applyFont="1" applyFill="1" applyBorder="1" applyAlignment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9" fontId="20" fillId="0" borderId="2" xfId="3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4" borderId="2" xfId="50" applyFont="1" applyFill="1" applyBorder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14" fillId="4" borderId="7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9" fontId="26" fillId="0" borderId="2" xfId="0" applyNumberFormat="1" applyFont="1" applyFill="1" applyBorder="1" applyAlignment="1">
      <alignment horizontal="center" vertical="center" wrapText="1"/>
    </xf>
    <xf numFmtId="9" fontId="25" fillId="0" borderId="2" xfId="0" applyNumberFormat="1" applyFont="1" applyFill="1" applyBorder="1" applyAlignment="1">
      <alignment horizontal="center" vertical="center" wrapText="1"/>
    </xf>
    <xf numFmtId="9" fontId="26" fillId="0" borderId="2" xfId="0" applyNumberFormat="1" applyFont="1" applyFill="1" applyBorder="1" applyAlignment="1">
      <alignment horizontal="left" vertical="center" wrapText="1"/>
    </xf>
    <xf numFmtId="0" fontId="27" fillId="2" borderId="0" xfId="49" applyFont="1" applyFill="1">
      <alignment vertical="center"/>
    </xf>
    <xf numFmtId="0" fontId="28" fillId="2" borderId="0" xfId="49" applyFont="1" applyFill="1">
      <alignment vertical="center"/>
    </xf>
    <xf numFmtId="0" fontId="29" fillId="2" borderId="0" xfId="49" applyFont="1" applyFill="1">
      <alignment vertical="center"/>
    </xf>
    <xf numFmtId="0" fontId="30" fillId="2" borderId="0" xfId="49" applyFont="1" applyFill="1" applyAlignment="1">
      <alignment horizontal="center" vertical="center"/>
    </xf>
    <xf numFmtId="0" fontId="31" fillId="2" borderId="0" xfId="49" applyFont="1" applyFill="1" applyAlignment="1">
      <alignment horizontal="center" vertical="center"/>
    </xf>
    <xf numFmtId="0" fontId="32" fillId="2" borderId="2" xfId="49" applyFont="1" applyFill="1" applyBorder="1" applyAlignment="1">
      <alignment horizontal="center" vertical="center" wrapText="1"/>
    </xf>
    <xf numFmtId="0" fontId="33" fillId="2" borderId="2" xfId="49" applyFont="1" applyFill="1" applyBorder="1" applyAlignment="1">
      <alignment horizontal="center" vertical="center" wrapText="1"/>
    </xf>
    <xf numFmtId="178" fontId="32" fillId="2" borderId="2" xfId="1" applyNumberFormat="1" applyFont="1" applyFill="1" applyBorder="1" applyAlignment="1">
      <alignment horizontal="right" vertical="center" wrapText="1"/>
    </xf>
    <xf numFmtId="10" fontId="32" fillId="2" borderId="2" xfId="49" applyNumberFormat="1" applyFont="1" applyFill="1" applyBorder="1" applyAlignment="1">
      <alignment horizontal="right" vertical="center" wrapText="1"/>
    </xf>
    <xf numFmtId="49" fontId="33" fillId="2" borderId="2" xfId="49" applyNumberFormat="1" applyFont="1" applyFill="1" applyBorder="1" applyAlignment="1">
      <alignment horizontal="center" vertical="center" wrapText="1"/>
    </xf>
    <xf numFmtId="49" fontId="32" fillId="2" borderId="2" xfId="49" applyNumberFormat="1" applyFont="1" applyFill="1" applyBorder="1" applyAlignment="1">
      <alignment horizontal="center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2" fillId="2" borderId="2" xfId="1" applyNumberFormat="1" applyFont="1" applyFill="1" applyBorder="1" applyAlignment="1">
      <alignment horizontal="right" vertical="center" wrapText="1"/>
    </xf>
    <xf numFmtId="0" fontId="33" fillId="2" borderId="2" xfId="49" applyFont="1" applyFill="1" applyBorder="1" applyAlignment="1">
      <alignment horizontal="left" vertical="center" wrapText="1"/>
    </xf>
    <xf numFmtId="0" fontId="34" fillId="2" borderId="2" xfId="49" applyFont="1" applyFill="1" applyBorder="1" applyAlignment="1">
      <alignment horizontal="left" vertical="center" wrapText="1"/>
    </xf>
    <xf numFmtId="0" fontId="32" fillId="2" borderId="2" xfId="1" applyNumberFormat="1" applyFont="1" applyFill="1" applyBorder="1" applyAlignment="1">
      <alignment horizontal="center" vertical="center" wrapText="1"/>
    </xf>
    <xf numFmtId="0" fontId="32" fillId="2" borderId="2" xfId="1" applyNumberFormat="1" applyFont="1" applyFill="1" applyBorder="1" applyAlignment="1">
      <alignment horizontal="right" vertical="center"/>
    </xf>
    <xf numFmtId="0" fontId="35" fillId="2" borderId="2" xfId="49" applyFont="1" applyFill="1" applyBorder="1" applyAlignment="1">
      <alignment horizontal="left" vertical="center" wrapText="1"/>
    </xf>
    <xf numFmtId="0" fontId="27" fillId="2" borderId="2" xfId="1" applyNumberFormat="1" applyFont="1" applyFill="1" applyBorder="1" applyAlignment="1">
      <alignment horizontal="right" vertical="center" wrapText="1"/>
    </xf>
    <xf numFmtId="0" fontId="29" fillId="2" borderId="2" xfId="49" applyFont="1" applyFill="1" applyBorder="1" applyAlignment="1">
      <alignment horizontal="left" vertical="center" wrapText="1"/>
    </xf>
    <xf numFmtId="43" fontId="29" fillId="2" borderId="2" xfId="1" applyFont="1" applyFill="1" applyBorder="1" applyAlignment="1">
      <alignment horizontal="center" vertical="center" wrapText="1"/>
    </xf>
    <xf numFmtId="43" fontId="28" fillId="2" borderId="2" xfId="1" applyFont="1" applyFill="1" applyBorder="1" applyAlignment="1">
      <alignment horizontal="center" vertical="center" wrapText="1"/>
    </xf>
    <xf numFmtId="10" fontId="28" fillId="2" borderId="2" xfId="3" applyNumberFormat="1" applyFont="1" applyFill="1" applyBorder="1" applyAlignment="1">
      <alignment horizontal="right" vertical="center" wrapText="1"/>
    </xf>
    <xf numFmtId="0" fontId="36" fillId="2" borderId="2" xfId="49" applyFont="1" applyFill="1" applyBorder="1" applyAlignment="1">
      <alignment horizontal="center" vertical="center" wrapText="1"/>
    </xf>
    <xf numFmtId="49" fontId="27" fillId="2" borderId="2" xfId="49" applyNumberFormat="1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center" vertical="center" wrapText="1"/>
    </xf>
    <xf numFmtId="49" fontId="27" fillId="2" borderId="2" xfId="1" applyNumberFormat="1" applyFont="1" applyFill="1" applyBorder="1" applyAlignment="1">
      <alignment vertical="center" wrapText="1"/>
    </xf>
    <xf numFmtId="49" fontId="37" fillId="2" borderId="2" xfId="49" applyNumberFormat="1" applyFont="1" applyFill="1" applyBorder="1" applyAlignment="1">
      <alignment horizontal="left" vertical="center" wrapText="1"/>
    </xf>
    <xf numFmtId="49" fontId="32" fillId="2" borderId="2" xfId="49" applyNumberFormat="1" applyFont="1" applyFill="1" applyBorder="1" applyAlignment="1">
      <alignment horizontal="left" vertical="center" wrapText="1"/>
    </xf>
    <xf numFmtId="0" fontId="36" fillId="2" borderId="9" xfId="49" applyFont="1" applyFill="1" applyBorder="1" applyAlignment="1">
      <alignment horizontal="left" vertical="center" wrapText="1"/>
    </xf>
    <xf numFmtId="0" fontId="36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2"/>
  <sheetViews>
    <sheetView tabSelected="1" workbookViewId="0">
      <selection activeCell="D4" sqref="D4:E4"/>
    </sheetView>
  </sheetViews>
  <sheetFormatPr defaultColWidth="9" defaultRowHeight="15.75" outlineLevelCol="6"/>
  <cols>
    <col min="1" max="1" width="29.5583333333333" style="105" customWidth="1"/>
    <col min="2" max="3" width="10" style="105" customWidth="1"/>
    <col min="4" max="5" width="10.5" style="105" customWidth="1"/>
    <col min="6" max="7" width="10" style="105" customWidth="1"/>
    <col min="8" max="16384" width="9" style="105"/>
  </cols>
  <sheetData>
    <row r="1" s="105" customFormat="1" spans="1:1">
      <c r="A1" s="4" t="s">
        <v>0</v>
      </c>
    </row>
    <row r="2" s="105" customFormat="1" ht="27.6" customHeight="1" spans="1:7">
      <c r="A2" s="108" t="s">
        <v>1</v>
      </c>
      <c r="B2" s="109"/>
      <c r="C2" s="109"/>
      <c r="D2" s="109"/>
      <c r="E2" s="109"/>
      <c r="F2" s="109"/>
      <c r="G2" s="109"/>
    </row>
    <row r="3" s="105" customFormat="1" ht="18.75" customHeight="1" spans="1:7">
      <c r="A3" s="110" t="s">
        <v>2</v>
      </c>
      <c r="B3" s="110" t="s">
        <v>3</v>
      </c>
      <c r="C3" s="110"/>
      <c r="D3" s="111" t="s">
        <v>4</v>
      </c>
      <c r="E3" s="110"/>
      <c r="F3" s="110" t="s">
        <v>5</v>
      </c>
      <c r="G3" s="110"/>
    </row>
    <row r="4" s="106" customFormat="1" ht="18.75" customHeight="1" spans="1:7">
      <c r="A4" s="110"/>
      <c r="B4" s="112">
        <v>99</v>
      </c>
      <c r="C4" s="112"/>
      <c r="D4" s="112">
        <v>84</v>
      </c>
      <c r="E4" s="112"/>
      <c r="F4" s="113">
        <f>D4/B4</f>
        <v>0.848484848484849</v>
      </c>
      <c r="G4" s="113"/>
    </row>
    <row r="5" s="106" customFormat="1" ht="18.75" customHeight="1" spans="1:7">
      <c r="A5" s="110" t="s">
        <v>6</v>
      </c>
      <c r="B5" s="114" t="s">
        <v>7</v>
      </c>
      <c r="C5" s="115"/>
      <c r="D5" s="114" t="s">
        <v>8</v>
      </c>
      <c r="E5" s="115"/>
      <c r="F5" s="114" t="s">
        <v>9</v>
      </c>
      <c r="G5" s="115"/>
    </row>
    <row r="6" s="107" customFormat="1" ht="18.75" customHeight="1" spans="1:7">
      <c r="A6" s="116" t="s">
        <v>10</v>
      </c>
      <c r="B6" s="117">
        <f t="shared" ref="B6:F6" si="0">B7+B10+B11</f>
        <v>20</v>
      </c>
      <c r="C6" s="117"/>
      <c r="D6" s="117">
        <f t="shared" si="0"/>
        <v>20</v>
      </c>
      <c r="E6" s="117"/>
      <c r="F6" s="117">
        <f t="shared" si="0"/>
        <v>19.75</v>
      </c>
      <c r="G6" s="117"/>
    </row>
    <row r="7" s="105" customFormat="1" ht="18.75" customHeight="1" spans="1:7">
      <c r="A7" s="118" t="s">
        <v>11</v>
      </c>
      <c r="B7" s="117">
        <v>0.25</v>
      </c>
      <c r="C7" s="117"/>
      <c r="D7" s="117"/>
      <c r="E7" s="117"/>
      <c r="F7" s="117"/>
      <c r="G7" s="117"/>
    </row>
    <row r="8" s="105" customFormat="1" ht="18.75" customHeight="1" spans="1:7">
      <c r="A8" s="116" t="s">
        <v>12</v>
      </c>
      <c r="B8" s="117">
        <v>0</v>
      </c>
      <c r="C8" s="117"/>
      <c r="D8" s="117"/>
      <c r="E8" s="117"/>
      <c r="F8" s="117"/>
      <c r="G8" s="117"/>
    </row>
    <row r="9" s="105" customFormat="1" ht="18.75" customHeight="1" spans="1:7">
      <c r="A9" s="118" t="s">
        <v>13</v>
      </c>
      <c r="B9" s="117">
        <v>0.25</v>
      </c>
      <c r="C9" s="117"/>
      <c r="D9" s="117"/>
      <c r="E9" s="117"/>
      <c r="F9" s="117"/>
      <c r="G9" s="117"/>
    </row>
    <row r="10" s="105" customFormat="1" ht="18.75" customHeight="1" spans="1:7">
      <c r="A10" s="116" t="s">
        <v>14</v>
      </c>
      <c r="B10" s="117"/>
      <c r="C10" s="117"/>
      <c r="D10" s="117"/>
      <c r="E10" s="117"/>
      <c r="F10" s="117"/>
      <c r="G10" s="117"/>
    </row>
    <row r="11" s="105" customFormat="1" ht="18.75" customHeight="1" spans="1:7">
      <c r="A11" s="116" t="s">
        <v>15</v>
      </c>
      <c r="B11" s="117">
        <v>19.75</v>
      </c>
      <c r="C11" s="117"/>
      <c r="D11" s="117">
        <v>20</v>
      </c>
      <c r="E11" s="117"/>
      <c r="F11" s="117">
        <v>19.75</v>
      </c>
      <c r="G11" s="117"/>
    </row>
    <row r="12" s="107" customFormat="1" ht="18.75" customHeight="1" spans="1:7">
      <c r="A12" s="116" t="s">
        <v>16</v>
      </c>
      <c r="B12" s="117">
        <v>2653.77</v>
      </c>
      <c r="C12" s="117"/>
      <c r="D12" s="117">
        <f>D13</f>
        <v>4322.8</v>
      </c>
      <c r="E12" s="117"/>
      <c r="F12" s="117">
        <f>F13</f>
        <v>3674.94</v>
      </c>
      <c r="G12" s="117"/>
    </row>
    <row r="13" s="107" customFormat="1" ht="18.75" customHeight="1" spans="1:7">
      <c r="A13" s="119" t="s">
        <v>17</v>
      </c>
      <c r="B13" s="117">
        <v>2653.77</v>
      </c>
      <c r="C13" s="117"/>
      <c r="D13" s="117">
        <v>4322.8</v>
      </c>
      <c r="E13" s="117"/>
      <c r="F13" s="117">
        <v>3674.94</v>
      </c>
      <c r="G13" s="117"/>
    </row>
    <row r="14" s="107" customFormat="1" ht="18.75" customHeight="1" spans="1:7">
      <c r="A14" s="119" t="s">
        <v>18</v>
      </c>
      <c r="B14" s="120"/>
      <c r="C14" s="120"/>
      <c r="D14" s="117"/>
      <c r="E14" s="117"/>
      <c r="F14" s="117"/>
      <c r="G14" s="117"/>
    </row>
    <row r="15" s="107" customFormat="1" ht="18.75" customHeight="1" spans="1:7">
      <c r="A15" s="116" t="s">
        <v>19</v>
      </c>
      <c r="B15" s="120"/>
      <c r="C15" s="120"/>
      <c r="D15" s="120"/>
      <c r="E15" s="120"/>
      <c r="F15" s="120"/>
      <c r="G15" s="120"/>
    </row>
    <row r="16" s="107" customFormat="1" ht="18.75" customHeight="1" spans="1:7">
      <c r="A16" s="116"/>
      <c r="B16" s="120"/>
      <c r="C16" s="120"/>
      <c r="D16" s="117"/>
      <c r="E16" s="117"/>
      <c r="F16" s="117"/>
      <c r="G16" s="117"/>
    </row>
    <row r="17" s="107" customFormat="1" ht="18.75" customHeight="1" spans="1:7">
      <c r="A17" s="116" t="s">
        <v>20</v>
      </c>
      <c r="B17" s="117">
        <f>SUM(B18:C34)</f>
        <v>757.03</v>
      </c>
      <c r="C17" s="117"/>
      <c r="D17" s="117">
        <f>SUM(D18:E34)</f>
        <v>391.8</v>
      </c>
      <c r="E17" s="117"/>
      <c r="F17" s="117">
        <f>SUM(F18:G34)</f>
        <v>245.19</v>
      </c>
      <c r="G17" s="117"/>
    </row>
    <row r="18" s="105" customFormat="1" ht="18.75" customHeight="1" spans="1:7">
      <c r="A18" s="118" t="s">
        <v>21</v>
      </c>
      <c r="B18" s="121">
        <v>182.45</v>
      </c>
      <c r="C18" s="121"/>
      <c r="D18" s="121">
        <v>25</v>
      </c>
      <c r="E18" s="121"/>
      <c r="F18" s="117">
        <v>26.59</v>
      </c>
      <c r="G18" s="117"/>
    </row>
    <row r="19" s="105" customFormat="1" ht="18.75" customHeight="1" spans="1:7">
      <c r="A19" s="116" t="s">
        <v>22</v>
      </c>
      <c r="B19" s="121">
        <v>16.14</v>
      </c>
      <c r="C19" s="121"/>
      <c r="D19" s="121">
        <v>20</v>
      </c>
      <c r="E19" s="121"/>
      <c r="F19" s="117">
        <v>12.81</v>
      </c>
      <c r="G19" s="117"/>
    </row>
    <row r="20" s="105" customFormat="1" ht="18.75" customHeight="1" spans="1:7">
      <c r="A20" s="116" t="s">
        <v>23</v>
      </c>
      <c r="B20" s="121">
        <v>51.16</v>
      </c>
      <c r="C20" s="121"/>
      <c r="D20" s="121">
        <v>28</v>
      </c>
      <c r="E20" s="121"/>
      <c r="F20" s="117">
        <v>14.28</v>
      </c>
      <c r="G20" s="117"/>
    </row>
    <row r="21" s="105" customFormat="1" ht="18.75" customHeight="1" spans="1:7">
      <c r="A21" s="118" t="s">
        <v>24</v>
      </c>
      <c r="B21" s="121">
        <v>21.88</v>
      </c>
      <c r="C21" s="121"/>
      <c r="D21" s="121">
        <v>25</v>
      </c>
      <c r="E21" s="121"/>
      <c r="F21" s="121">
        <v>19.73</v>
      </c>
      <c r="G21" s="121"/>
    </row>
    <row r="22" s="105" customFormat="1" ht="18.75" customHeight="1" spans="1:7">
      <c r="A22" s="118" t="s">
        <v>25</v>
      </c>
      <c r="B22" s="121">
        <v>0.45</v>
      </c>
      <c r="C22" s="121"/>
      <c r="D22" s="121">
        <v>5</v>
      </c>
      <c r="E22" s="121"/>
      <c r="F22" s="121">
        <v>0.23</v>
      </c>
      <c r="G22" s="121"/>
    </row>
    <row r="23" s="105" customFormat="1" ht="18.75" customHeight="1" spans="1:7">
      <c r="A23" s="118" t="s">
        <v>26</v>
      </c>
      <c r="B23" s="121">
        <v>161.82</v>
      </c>
      <c r="C23" s="121"/>
      <c r="D23" s="121">
        <v>35</v>
      </c>
      <c r="E23" s="121"/>
      <c r="F23" s="121">
        <v>29.01</v>
      </c>
      <c r="G23" s="121"/>
    </row>
    <row r="24" s="105" customFormat="1" ht="18.75" customHeight="1" spans="1:7">
      <c r="A24" s="118" t="s">
        <v>27</v>
      </c>
      <c r="B24" s="121">
        <v>3</v>
      </c>
      <c r="C24" s="121"/>
      <c r="D24" s="121">
        <v>11</v>
      </c>
      <c r="E24" s="121"/>
      <c r="F24" s="121"/>
      <c r="G24" s="121"/>
    </row>
    <row r="25" s="105" customFormat="1" ht="18.75" customHeight="1" spans="1:7">
      <c r="A25" s="118" t="s">
        <v>28</v>
      </c>
      <c r="B25" s="121">
        <v>5.14</v>
      </c>
      <c r="C25" s="121"/>
      <c r="D25" s="121">
        <v>12</v>
      </c>
      <c r="E25" s="121"/>
      <c r="F25" s="121">
        <v>1.9</v>
      </c>
      <c r="G25" s="121"/>
    </row>
    <row r="26" s="105" customFormat="1" ht="18.75" customHeight="1" spans="1:7">
      <c r="A26" s="118" t="s">
        <v>29</v>
      </c>
      <c r="B26" s="121">
        <v>0.56</v>
      </c>
      <c r="C26" s="121"/>
      <c r="D26" s="121">
        <v>11</v>
      </c>
      <c r="E26" s="121"/>
      <c r="F26" s="121">
        <v>0.74</v>
      </c>
      <c r="G26" s="121"/>
    </row>
    <row r="27" s="105" customFormat="1" ht="18.75" customHeight="1" spans="1:7">
      <c r="A27" s="118" t="s">
        <v>30</v>
      </c>
      <c r="B27" s="121">
        <v>0.6</v>
      </c>
      <c r="C27" s="121"/>
      <c r="D27" s="121">
        <v>11</v>
      </c>
      <c r="E27" s="121"/>
      <c r="F27" s="121">
        <v>0.05</v>
      </c>
      <c r="G27" s="121"/>
    </row>
    <row r="28" s="105" customFormat="1" ht="18.75" customHeight="1" spans="1:7">
      <c r="A28" s="118" t="s">
        <v>31</v>
      </c>
      <c r="B28" s="121">
        <v>19.75</v>
      </c>
      <c r="C28" s="121"/>
      <c r="D28" s="121">
        <v>30</v>
      </c>
      <c r="E28" s="121"/>
      <c r="F28" s="121">
        <v>19.75</v>
      </c>
      <c r="G28" s="121"/>
    </row>
    <row r="29" s="105" customFormat="1" ht="18.75" customHeight="1" spans="1:7">
      <c r="A29" s="122" t="s">
        <v>32</v>
      </c>
      <c r="B29" s="121"/>
      <c r="C29" s="121"/>
      <c r="D29" s="121"/>
      <c r="E29" s="121"/>
      <c r="F29" s="121">
        <v>1.5</v>
      </c>
      <c r="G29" s="121"/>
    </row>
    <row r="30" s="105" customFormat="1" ht="18.75" customHeight="1" spans="1:7">
      <c r="A30" s="118" t="s">
        <v>33</v>
      </c>
      <c r="B30" s="121">
        <v>37.5</v>
      </c>
      <c r="C30" s="121"/>
      <c r="D30" s="121">
        <v>14</v>
      </c>
      <c r="E30" s="121"/>
      <c r="F30" s="121">
        <v>3.08</v>
      </c>
      <c r="G30" s="121"/>
    </row>
    <row r="31" s="105" customFormat="1" ht="18.75" customHeight="1" spans="1:7">
      <c r="A31" s="118" t="s">
        <v>34</v>
      </c>
      <c r="B31" s="121">
        <v>4.01</v>
      </c>
      <c r="C31" s="121"/>
      <c r="D31" s="121">
        <v>3.02</v>
      </c>
      <c r="E31" s="121"/>
      <c r="F31" s="121">
        <v>10.18</v>
      </c>
      <c r="G31" s="121"/>
    </row>
    <row r="32" s="105" customFormat="1" ht="18.75" customHeight="1" spans="1:7">
      <c r="A32" s="118" t="s">
        <v>35</v>
      </c>
      <c r="B32" s="121">
        <v>6.32</v>
      </c>
      <c r="C32" s="121"/>
      <c r="D32" s="121"/>
      <c r="E32" s="121"/>
      <c r="F32" s="117">
        <v>6.15</v>
      </c>
      <c r="G32" s="117"/>
    </row>
    <row r="33" s="105" customFormat="1" ht="18.75" customHeight="1" spans="1:7">
      <c r="A33" s="118" t="s">
        <v>36</v>
      </c>
      <c r="B33" s="121">
        <v>38.06</v>
      </c>
      <c r="C33" s="121"/>
      <c r="D33" s="121">
        <v>27.18</v>
      </c>
      <c r="E33" s="121"/>
      <c r="F33" s="117">
        <v>34.18</v>
      </c>
      <c r="G33" s="117"/>
    </row>
    <row r="34" s="105" customFormat="1" ht="18.75" customHeight="1" spans="1:7">
      <c r="A34" s="118" t="s">
        <v>37</v>
      </c>
      <c r="B34" s="121">
        <v>208.19</v>
      </c>
      <c r="C34" s="121"/>
      <c r="D34" s="121">
        <v>134.6</v>
      </c>
      <c r="E34" s="121"/>
      <c r="F34" s="117">
        <v>65.01</v>
      </c>
      <c r="G34" s="117"/>
    </row>
    <row r="35" s="106" customFormat="1" ht="18.75" customHeight="1" spans="1:7">
      <c r="A35" s="116" t="s">
        <v>38</v>
      </c>
      <c r="B35" s="121">
        <v>543.43</v>
      </c>
      <c r="C35" s="121"/>
      <c r="D35" s="121"/>
      <c r="E35" s="121"/>
      <c r="F35" s="121">
        <v>710.21</v>
      </c>
      <c r="G35" s="121"/>
    </row>
    <row r="36" s="106" customFormat="1" ht="18.75" customHeight="1" spans="1:7">
      <c r="A36" s="122" t="s">
        <v>39</v>
      </c>
      <c r="B36" s="120" t="s">
        <v>40</v>
      </c>
      <c r="C36" s="120"/>
      <c r="D36" s="120" t="s">
        <v>40</v>
      </c>
      <c r="E36" s="120"/>
      <c r="F36" s="123">
        <v>193.6</v>
      </c>
      <c r="G36" s="123"/>
    </row>
    <row r="37" s="106" customFormat="1" ht="18.75" customHeight="1" spans="1:7">
      <c r="A37" s="124"/>
      <c r="B37" s="125"/>
      <c r="C37" s="125"/>
      <c r="D37" s="126"/>
      <c r="E37" s="126"/>
      <c r="F37" s="127"/>
      <c r="G37" s="127"/>
    </row>
    <row r="38" s="105" customFormat="1" ht="31.5" customHeight="1" spans="1:7">
      <c r="A38" s="128" t="s">
        <v>41</v>
      </c>
      <c r="B38" s="129" t="s">
        <v>42</v>
      </c>
      <c r="C38" s="115" t="s">
        <v>43</v>
      </c>
      <c r="D38" s="115" t="s">
        <v>44</v>
      </c>
      <c r="E38" s="115" t="s">
        <v>45</v>
      </c>
      <c r="F38" s="115" t="s">
        <v>46</v>
      </c>
      <c r="G38" s="115" t="s">
        <v>47</v>
      </c>
    </row>
    <row r="39" s="105" customFormat="1" ht="23.25" customHeight="1" spans="1:7">
      <c r="A39" s="130"/>
      <c r="B39" s="131" t="s">
        <v>48</v>
      </c>
      <c r="C39" s="131" t="s">
        <v>48</v>
      </c>
      <c r="D39" s="131" t="s">
        <v>48</v>
      </c>
      <c r="E39" s="131" t="s">
        <v>48</v>
      </c>
      <c r="F39" s="131" t="s">
        <v>48</v>
      </c>
      <c r="G39" s="131" t="s">
        <v>48</v>
      </c>
    </row>
    <row r="40" s="105" customFormat="1" ht="45" customHeight="1" spans="1:7">
      <c r="A40" s="110" t="s">
        <v>49</v>
      </c>
      <c r="B40" s="132"/>
      <c r="C40" s="133"/>
      <c r="D40" s="133"/>
      <c r="E40" s="133"/>
      <c r="F40" s="133"/>
      <c r="G40" s="133"/>
    </row>
    <row r="41" s="105" customFormat="1" ht="33" customHeight="1" spans="1:7">
      <c r="A41" s="134" t="s">
        <v>50</v>
      </c>
      <c r="B41" s="134"/>
      <c r="C41" s="134"/>
      <c r="D41" s="134"/>
      <c r="E41" s="134"/>
      <c r="F41" s="134"/>
      <c r="G41" s="134"/>
    </row>
    <row r="42" s="105" customFormat="1" spans="1:7">
      <c r="A42" s="135" t="s">
        <v>51</v>
      </c>
      <c r="B42" s="135"/>
      <c r="C42" s="135"/>
      <c r="D42" s="135"/>
      <c r="E42" s="135"/>
      <c r="F42" s="135"/>
      <c r="G42" s="135"/>
    </row>
  </sheetData>
  <mergeCells count="10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36"/>
  <sheetViews>
    <sheetView workbookViewId="0">
      <selection activeCell="G9" sqref="G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295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165</v>
      </c>
      <c r="E7" s="12">
        <f t="shared" si="0"/>
        <v>123.76</v>
      </c>
      <c r="F7" s="12">
        <f t="shared" si="0"/>
        <v>54.24</v>
      </c>
      <c r="G7" s="15">
        <v>10</v>
      </c>
      <c r="H7" s="16">
        <f>F7/E7</f>
        <v>0.438267614738203</v>
      </c>
      <c r="I7" s="46">
        <f>G7*H7</f>
        <v>4.38267614738203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165</v>
      </c>
      <c r="E8" s="17">
        <v>123.76</v>
      </c>
      <c r="F8" s="17">
        <v>54.24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296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42.75" spans="1:9">
      <c r="A14" s="26"/>
      <c r="B14" s="27" t="s">
        <v>185</v>
      </c>
      <c r="C14" s="51" t="s">
        <v>88</v>
      </c>
      <c r="D14" s="22" t="s">
        <v>297</v>
      </c>
      <c r="E14" s="29" t="s">
        <v>229</v>
      </c>
      <c r="F14" s="29" t="s">
        <v>229</v>
      </c>
      <c r="G14" s="30">
        <v>5</v>
      </c>
      <c r="H14" s="30">
        <v>5</v>
      </c>
      <c r="I14" s="48"/>
    </row>
    <row r="15" s="2" customFormat="1" ht="28.5" spans="1:9">
      <c r="A15" s="26"/>
      <c r="B15" s="36"/>
      <c r="C15" s="51"/>
      <c r="D15" s="22" t="s">
        <v>298</v>
      </c>
      <c r="E15" s="29" t="s">
        <v>229</v>
      </c>
      <c r="F15" s="29" t="s">
        <v>229</v>
      </c>
      <c r="G15" s="30">
        <v>5</v>
      </c>
      <c r="H15" s="30">
        <v>5</v>
      </c>
      <c r="I15" s="48"/>
    </row>
    <row r="16" s="2" customFormat="1" ht="42.75" spans="1:9">
      <c r="A16" s="26"/>
      <c r="B16" s="36"/>
      <c r="C16" s="51"/>
      <c r="D16" s="22" t="s">
        <v>299</v>
      </c>
      <c r="E16" s="29" t="s">
        <v>229</v>
      </c>
      <c r="F16" s="29" t="s">
        <v>229</v>
      </c>
      <c r="G16" s="30">
        <v>5</v>
      </c>
      <c r="H16" s="30">
        <v>5</v>
      </c>
      <c r="I16" s="48"/>
    </row>
    <row r="17" s="2" customFormat="1" ht="57" spans="1:9">
      <c r="A17" s="26"/>
      <c r="B17" s="31"/>
      <c r="C17" s="51"/>
      <c r="D17" s="22" t="s">
        <v>300</v>
      </c>
      <c r="E17" s="29" t="s">
        <v>229</v>
      </c>
      <c r="F17" s="29" t="s">
        <v>229</v>
      </c>
      <c r="G17" s="30">
        <v>5</v>
      </c>
      <c r="H17" s="30">
        <v>5</v>
      </c>
      <c r="I17" s="48"/>
    </row>
    <row r="18" s="2" customFormat="1" ht="28.5" spans="1:9">
      <c r="A18" s="26"/>
      <c r="B18" s="31"/>
      <c r="C18" s="51" t="s">
        <v>190</v>
      </c>
      <c r="D18" s="22" t="s">
        <v>301</v>
      </c>
      <c r="E18" s="29" t="s">
        <v>302</v>
      </c>
      <c r="F18" s="29" t="s">
        <v>302</v>
      </c>
      <c r="G18" s="30">
        <v>5</v>
      </c>
      <c r="H18" s="30">
        <v>5</v>
      </c>
      <c r="I18" s="48"/>
    </row>
    <row r="19" s="2" customFormat="1" ht="57" spans="1:9">
      <c r="A19" s="26"/>
      <c r="B19" s="31"/>
      <c r="C19" s="51"/>
      <c r="D19" s="22" t="s">
        <v>303</v>
      </c>
      <c r="E19" s="33" t="s">
        <v>304</v>
      </c>
      <c r="F19" s="34" t="s">
        <v>216</v>
      </c>
      <c r="G19" s="30">
        <v>5</v>
      </c>
      <c r="H19" s="30">
        <v>5</v>
      </c>
      <c r="I19" s="48"/>
    </row>
    <row r="20" s="2" customFormat="1" ht="28.5" spans="1:9">
      <c r="A20" s="26"/>
      <c r="B20" s="31"/>
      <c r="C20" s="28" t="s">
        <v>119</v>
      </c>
      <c r="D20" s="22" t="s">
        <v>257</v>
      </c>
      <c r="E20" s="33" t="s">
        <v>120</v>
      </c>
      <c r="F20" s="33" t="s">
        <v>120</v>
      </c>
      <c r="G20" s="30">
        <v>6</v>
      </c>
      <c r="H20" s="30">
        <v>6</v>
      </c>
      <c r="I20" s="48"/>
    </row>
    <row r="21" s="2" customFormat="1" ht="28.5" spans="1:9">
      <c r="A21" s="26"/>
      <c r="B21" s="31"/>
      <c r="C21" s="32"/>
      <c r="D21" s="22" t="s">
        <v>217</v>
      </c>
      <c r="E21" s="33" t="s">
        <v>229</v>
      </c>
      <c r="F21" s="33">
        <v>1</v>
      </c>
      <c r="G21" s="30">
        <v>6</v>
      </c>
      <c r="H21" s="30">
        <v>6</v>
      </c>
      <c r="I21" s="48"/>
    </row>
    <row r="22" s="2" customFormat="1" ht="42.75" spans="1:9">
      <c r="A22" s="26"/>
      <c r="B22" s="31"/>
      <c r="C22" s="28" t="s">
        <v>197</v>
      </c>
      <c r="D22" s="22" t="s">
        <v>218</v>
      </c>
      <c r="E22" s="33">
        <v>1</v>
      </c>
      <c r="F22" s="34">
        <v>1</v>
      </c>
      <c r="G22" s="30">
        <v>8</v>
      </c>
      <c r="H22" s="30">
        <v>8</v>
      </c>
      <c r="I22" s="49"/>
    </row>
    <row r="23" s="2" customFormat="1" ht="28.5" spans="1:9">
      <c r="A23" s="26"/>
      <c r="B23" s="27" t="s">
        <v>200</v>
      </c>
      <c r="C23" s="35" t="s">
        <v>204</v>
      </c>
      <c r="D23" s="22" t="s">
        <v>219</v>
      </c>
      <c r="E23" s="33" t="s">
        <v>220</v>
      </c>
      <c r="F23" s="33" t="s">
        <v>220</v>
      </c>
      <c r="G23" s="30">
        <v>10</v>
      </c>
      <c r="H23" s="30">
        <v>10</v>
      </c>
      <c r="I23" s="48"/>
    </row>
    <row r="24" s="2" customFormat="1" ht="42.75" spans="1:9">
      <c r="A24" s="26"/>
      <c r="B24" s="36"/>
      <c r="C24" s="35" t="s">
        <v>232</v>
      </c>
      <c r="D24" s="22" t="s">
        <v>305</v>
      </c>
      <c r="E24" s="22" t="s">
        <v>142</v>
      </c>
      <c r="F24" s="22" t="s">
        <v>142</v>
      </c>
      <c r="G24" s="30">
        <v>10</v>
      </c>
      <c r="H24" s="30">
        <v>10</v>
      </c>
      <c r="I24" s="48"/>
    </row>
    <row r="25" s="2" customFormat="1" ht="28.5" spans="1:9">
      <c r="A25" s="26"/>
      <c r="B25" s="36"/>
      <c r="C25" s="28" t="s">
        <v>148</v>
      </c>
      <c r="D25" s="22" t="s">
        <v>261</v>
      </c>
      <c r="E25" s="22" t="s">
        <v>306</v>
      </c>
      <c r="F25" s="22" t="s">
        <v>306</v>
      </c>
      <c r="G25" s="30">
        <v>10</v>
      </c>
      <c r="H25" s="30">
        <v>10</v>
      </c>
      <c r="I25" s="48"/>
    </row>
    <row r="26" s="2" customFormat="1" ht="38.25" spans="1:9">
      <c r="A26" s="26"/>
      <c r="B26" s="27" t="s">
        <v>206</v>
      </c>
      <c r="C26" s="28" t="s">
        <v>207</v>
      </c>
      <c r="D26" s="22" t="s">
        <v>262</v>
      </c>
      <c r="E26" s="37" t="s">
        <v>153</v>
      </c>
      <c r="F26" s="38">
        <v>0.94</v>
      </c>
      <c r="G26" s="30">
        <v>10</v>
      </c>
      <c r="H26" s="30">
        <v>10</v>
      </c>
      <c r="I26" s="48"/>
    </row>
    <row r="27" s="2" customFormat="1" ht="20" customHeight="1" spans="1:9">
      <c r="A27" s="11" t="s">
        <v>209</v>
      </c>
      <c r="B27" s="11"/>
      <c r="C27" s="11"/>
      <c r="D27" s="11"/>
      <c r="E27" s="11"/>
      <c r="F27" s="11"/>
      <c r="G27" s="39">
        <f>I7+SUM(H14:H26)</f>
        <v>94.382676147382</v>
      </c>
      <c r="H27" s="40"/>
      <c r="I27" s="50"/>
    </row>
    <row r="28" s="1" customFormat="1" ht="22" customHeight="1" spans="1:9">
      <c r="A28" s="41" t="s">
        <v>210</v>
      </c>
      <c r="B28" s="42"/>
      <c r="C28" s="42"/>
      <c r="D28" s="42"/>
      <c r="E28" s="42"/>
      <c r="F28" s="42"/>
      <c r="G28" s="42"/>
      <c r="H28" s="42"/>
      <c r="I28" s="42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  <row r="32" s="1" customFormat="1" spans="1:9">
      <c r="A32" s="43"/>
      <c r="B32" s="43"/>
      <c r="C32" s="43"/>
      <c r="D32" s="43"/>
      <c r="E32" s="43"/>
      <c r="F32" s="43"/>
      <c r="G32" s="43"/>
      <c r="H32" s="43"/>
      <c r="I32" s="43"/>
    </row>
    <row r="33" s="1" customFormat="1" spans="1:9">
      <c r="A33" s="43"/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3"/>
      <c r="B34" s="43"/>
      <c r="C34" s="43"/>
      <c r="D34" s="43"/>
      <c r="E34" s="43"/>
      <c r="F34" s="43"/>
      <c r="G34" s="43"/>
      <c r="H34" s="43"/>
      <c r="I34" s="43"/>
    </row>
    <row r="35" s="1" customFormat="1" spans="1:9">
      <c r="A35" s="43"/>
      <c r="B35" s="43"/>
      <c r="C35" s="43"/>
      <c r="D35" s="43"/>
      <c r="E35" s="43"/>
      <c r="F35" s="43"/>
      <c r="G35" s="43"/>
      <c r="H35" s="43"/>
      <c r="I35" s="43"/>
    </row>
    <row r="36" s="1" customFormat="1" spans="1:9">
      <c r="A36" s="43"/>
      <c r="B36" s="43"/>
      <c r="C36" s="43"/>
      <c r="D36" s="43"/>
      <c r="E36" s="43"/>
      <c r="F36" s="43"/>
      <c r="G36" s="43"/>
      <c r="H36" s="43"/>
      <c r="I36" s="43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G27:I27"/>
    <mergeCell ref="A28:I28"/>
    <mergeCell ref="A6:A10"/>
    <mergeCell ref="A11:A12"/>
    <mergeCell ref="A13:A26"/>
    <mergeCell ref="B14:B22"/>
    <mergeCell ref="B23:B25"/>
    <mergeCell ref="C14:C17"/>
    <mergeCell ref="C18:C19"/>
    <mergeCell ref="C20:C21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33"/>
  <sheetViews>
    <sheetView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307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30</v>
      </c>
      <c r="E7" s="12">
        <f t="shared" si="0"/>
        <v>28</v>
      </c>
      <c r="F7" s="12">
        <f t="shared" si="0"/>
        <v>22.42</v>
      </c>
      <c r="G7" s="15">
        <v>10</v>
      </c>
      <c r="H7" s="16">
        <f>F7/E7</f>
        <v>0.800714285714286</v>
      </c>
      <c r="I7" s="46">
        <f>G7*H7</f>
        <v>8.00714285714286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30</v>
      </c>
      <c r="E8" s="17">
        <v>28</v>
      </c>
      <c r="F8" s="17">
        <v>22.42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308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28.5" spans="1:9">
      <c r="A14" s="26"/>
      <c r="B14" s="27" t="s">
        <v>185</v>
      </c>
      <c r="C14" s="28" t="s">
        <v>88</v>
      </c>
      <c r="D14" s="22" t="s">
        <v>309</v>
      </c>
      <c r="E14" s="29" t="s">
        <v>273</v>
      </c>
      <c r="F14" s="29">
        <v>1</v>
      </c>
      <c r="G14" s="30">
        <v>8</v>
      </c>
      <c r="H14" s="30">
        <v>8</v>
      </c>
      <c r="I14" s="48"/>
    </row>
    <row r="15" s="2" customFormat="1" ht="42.75" spans="1:9">
      <c r="A15" s="26"/>
      <c r="B15" s="31"/>
      <c r="C15" s="32"/>
      <c r="D15" s="22" t="s">
        <v>310</v>
      </c>
      <c r="E15" s="29" t="s">
        <v>276</v>
      </c>
      <c r="F15" s="29">
        <v>2</v>
      </c>
      <c r="G15" s="30">
        <v>8</v>
      </c>
      <c r="H15" s="30">
        <v>8</v>
      </c>
      <c r="I15" s="48"/>
    </row>
    <row r="16" s="2" customFormat="1" ht="28.5" spans="1:9">
      <c r="A16" s="26"/>
      <c r="B16" s="31"/>
      <c r="C16" s="28" t="s">
        <v>190</v>
      </c>
      <c r="D16" s="22" t="s">
        <v>311</v>
      </c>
      <c r="E16" s="33" t="s">
        <v>312</v>
      </c>
      <c r="F16" s="53">
        <v>200</v>
      </c>
      <c r="G16" s="30">
        <v>8</v>
      </c>
      <c r="H16" s="30">
        <v>8</v>
      </c>
      <c r="I16" s="48"/>
    </row>
    <row r="17" s="2" customFormat="1" ht="28.5" spans="1:9">
      <c r="A17" s="26"/>
      <c r="B17" s="31"/>
      <c r="C17" s="32"/>
      <c r="D17" s="22" t="s">
        <v>313</v>
      </c>
      <c r="E17" s="33" t="s">
        <v>228</v>
      </c>
      <c r="F17" s="33" t="s">
        <v>228</v>
      </c>
      <c r="G17" s="30">
        <v>8</v>
      </c>
      <c r="H17" s="30">
        <v>8</v>
      </c>
      <c r="I17" s="48"/>
    </row>
    <row r="18" s="2" customFormat="1" ht="28.5" spans="1:9">
      <c r="A18" s="26"/>
      <c r="B18" s="31"/>
      <c r="C18" s="28" t="s">
        <v>119</v>
      </c>
      <c r="D18" s="22" t="s">
        <v>217</v>
      </c>
      <c r="E18" s="33" t="s">
        <v>229</v>
      </c>
      <c r="F18" s="33">
        <v>1</v>
      </c>
      <c r="G18" s="30">
        <v>8</v>
      </c>
      <c r="H18" s="30">
        <v>8</v>
      </c>
      <c r="I18" s="48"/>
    </row>
    <row r="19" s="2" customFormat="1" ht="42.75" spans="1:9">
      <c r="A19" s="26"/>
      <c r="B19" s="31"/>
      <c r="C19" s="28" t="s">
        <v>197</v>
      </c>
      <c r="D19" s="22" t="s">
        <v>218</v>
      </c>
      <c r="E19" s="33">
        <v>1</v>
      </c>
      <c r="F19" s="34">
        <v>1</v>
      </c>
      <c r="G19" s="30">
        <v>10</v>
      </c>
      <c r="H19" s="30">
        <v>10</v>
      </c>
      <c r="I19" s="49"/>
    </row>
    <row r="20" s="2" customFormat="1" ht="42.75" spans="1:9">
      <c r="A20" s="26"/>
      <c r="B20" s="27" t="s">
        <v>200</v>
      </c>
      <c r="C20" s="35" t="s">
        <v>204</v>
      </c>
      <c r="D20" s="22" t="s">
        <v>314</v>
      </c>
      <c r="E20" s="33" t="s">
        <v>142</v>
      </c>
      <c r="F20" s="33" t="s">
        <v>142</v>
      </c>
      <c r="G20" s="30">
        <v>10</v>
      </c>
      <c r="H20" s="30">
        <v>10</v>
      </c>
      <c r="I20" s="48"/>
    </row>
    <row r="21" s="2" customFormat="1" ht="42.75" spans="1:9">
      <c r="A21" s="26"/>
      <c r="B21" s="36"/>
      <c r="C21" s="35" t="s">
        <v>232</v>
      </c>
      <c r="D21" s="22" t="s">
        <v>305</v>
      </c>
      <c r="E21" s="22" t="s">
        <v>142</v>
      </c>
      <c r="F21" s="22" t="s">
        <v>142</v>
      </c>
      <c r="G21" s="30">
        <v>10</v>
      </c>
      <c r="H21" s="30">
        <v>10</v>
      </c>
      <c r="I21" s="48"/>
    </row>
    <row r="22" s="2" customFormat="1" ht="28.5" spans="1:9">
      <c r="A22" s="26"/>
      <c r="B22" s="36"/>
      <c r="C22" s="28" t="s">
        <v>148</v>
      </c>
      <c r="D22" s="22" t="s">
        <v>261</v>
      </c>
      <c r="E22" s="22" t="s">
        <v>306</v>
      </c>
      <c r="F22" s="22" t="s">
        <v>306</v>
      </c>
      <c r="G22" s="30">
        <v>10</v>
      </c>
      <c r="H22" s="30">
        <v>10</v>
      </c>
      <c r="I22" s="48"/>
    </row>
    <row r="23" s="2" customFormat="1" ht="38.25" spans="1:9">
      <c r="A23" s="26"/>
      <c r="B23" s="27" t="s">
        <v>206</v>
      </c>
      <c r="C23" s="28" t="s">
        <v>207</v>
      </c>
      <c r="D23" s="22" t="s">
        <v>262</v>
      </c>
      <c r="E23" s="37" t="s">
        <v>153</v>
      </c>
      <c r="F23" s="38">
        <v>0.97</v>
      </c>
      <c r="G23" s="30">
        <v>10</v>
      </c>
      <c r="H23" s="30">
        <v>10</v>
      </c>
      <c r="I23" s="48"/>
    </row>
    <row r="24" s="2" customFormat="1" ht="20" customHeight="1" spans="1:9">
      <c r="A24" s="11" t="s">
        <v>209</v>
      </c>
      <c r="B24" s="11"/>
      <c r="C24" s="11"/>
      <c r="D24" s="11"/>
      <c r="E24" s="11"/>
      <c r="F24" s="11"/>
      <c r="G24" s="39">
        <f>I7+SUM(H14:H23)</f>
        <v>98.0071428571429</v>
      </c>
      <c r="H24" s="40"/>
      <c r="I24" s="50"/>
    </row>
    <row r="25" s="1" customFormat="1" ht="22" customHeight="1" spans="1:9">
      <c r="A25" s="41" t="s">
        <v>210</v>
      </c>
      <c r="B25" s="42"/>
      <c r="C25" s="42"/>
      <c r="D25" s="42"/>
      <c r="E25" s="42"/>
      <c r="F25" s="42"/>
      <c r="G25" s="42"/>
      <c r="H25" s="42"/>
      <c r="I25" s="42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  <row r="32" s="1" customFormat="1" spans="1:9">
      <c r="A32" s="43"/>
      <c r="B32" s="43"/>
      <c r="C32" s="43"/>
      <c r="D32" s="43"/>
      <c r="E32" s="43"/>
      <c r="F32" s="43"/>
      <c r="G32" s="43"/>
      <c r="H32" s="43"/>
      <c r="I32" s="43"/>
    </row>
    <row r="33" s="1" customFormat="1" spans="1:9">
      <c r="A33" s="43"/>
      <c r="B33" s="43"/>
      <c r="C33" s="43"/>
      <c r="D33" s="43"/>
      <c r="E33" s="43"/>
      <c r="F33" s="43"/>
      <c r="G33" s="43"/>
      <c r="H33" s="43"/>
      <c r="I33" s="43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9"/>
    <mergeCell ref="B20:B22"/>
    <mergeCell ref="C14:C15"/>
    <mergeCell ref="C16:C17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34"/>
  <sheetViews>
    <sheetView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315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60</v>
      </c>
      <c r="E7" s="12">
        <f t="shared" si="0"/>
        <v>8</v>
      </c>
      <c r="F7" s="12">
        <f t="shared" si="0"/>
        <v>8</v>
      </c>
      <c r="G7" s="15">
        <v>10</v>
      </c>
      <c r="H7" s="16">
        <f>F7/E7</f>
        <v>1</v>
      </c>
      <c r="I7" s="46">
        <f>G7*H7</f>
        <v>10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60</v>
      </c>
      <c r="E8" s="17">
        <v>8</v>
      </c>
      <c r="F8" s="17">
        <v>8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316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57" spans="1:9">
      <c r="A14" s="26"/>
      <c r="B14" s="27" t="s">
        <v>185</v>
      </c>
      <c r="C14" s="28" t="s">
        <v>88</v>
      </c>
      <c r="D14" s="22" t="s">
        <v>317</v>
      </c>
      <c r="E14" s="29" t="s">
        <v>229</v>
      </c>
      <c r="F14" s="33">
        <v>1</v>
      </c>
      <c r="G14" s="30">
        <v>7</v>
      </c>
      <c r="H14" s="30">
        <v>7</v>
      </c>
      <c r="I14" s="48"/>
    </row>
    <row r="15" s="2" customFormat="1" ht="28.5" spans="1:9">
      <c r="A15" s="26"/>
      <c r="B15" s="31"/>
      <c r="C15" s="32"/>
      <c r="D15" s="22" t="s">
        <v>318</v>
      </c>
      <c r="E15" s="29" t="s">
        <v>273</v>
      </c>
      <c r="F15" s="29">
        <v>2</v>
      </c>
      <c r="G15" s="30">
        <v>7</v>
      </c>
      <c r="H15" s="30">
        <v>7</v>
      </c>
      <c r="I15" s="48"/>
    </row>
    <row r="16" s="2" customFormat="1" ht="28.5" spans="1:9">
      <c r="A16" s="26"/>
      <c r="B16" s="31"/>
      <c r="C16" s="28" t="s">
        <v>190</v>
      </c>
      <c r="D16" s="22" t="s">
        <v>319</v>
      </c>
      <c r="E16" s="33" t="s">
        <v>302</v>
      </c>
      <c r="F16" s="33" t="s">
        <v>302</v>
      </c>
      <c r="G16" s="30">
        <v>7</v>
      </c>
      <c r="H16" s="30">
        <v>7</v>
      </c>
      <c r="I16" s="48"/>
    </row>
    <row r="17" s="2" customFormat="1" ht="28.5" spans="1:9">
      <c r="A17" s="26"/>
      <c r="B17" s="31"/>
      <c r="C17" s="32"/>
      <c r="D17" s="22" t="s">
        <v>320</v>
      </c>
      <c r="E17" s="33" t="s">
        <v>228</v>
      </c>
      <c r="F17" s="33" t="s">
        <v>228</v>
      </c>
      <c r="G17" s="30">
        <v>7</v>
      </c>
      <c r="H17" s="30">
        <v>7</v>
      </c>
      <c r="I17" s="48"/>
    </row>
    <row r="18" s="2" customFormat="1" ht="28.5" spans="1:9">
      <c r="A18" s="26"/>
      <c r="B18" s="31"/>
      <c r="C18" s="28" t="s">
        <v>119</v>
      </c>
      <c r="D18" s="22" t="s">
        <v>321</v>
      </c>
      <c r="E18" s="33" t="s">
        <v>120</v>
      </c>
      <c r="F18" s="33" t="s">
        <v>120</v>
      </c>
      <c r="G18" s="30">
        <v>7</v>
      </c>
      <c r="H18" s="30">
        <v>7</v>
      </c>
      <c r="I18" s="48"/>
    </row>
    <row r="19" s="2" customFormat="1" ht="28.5" spans="1:9">
      <c r="A19" s="26"/>
      <c r="B19" s="31"/>
      <c r="C19" s="32"/>
      <c r="D19" s="22" t="s">
        <v>322</v>
      </c>
      <c r="E19" s="33" t="s">
        <v>120</v>
      </c>
      <c r="F19" s="33" t="s">
        <v>120</v>
      </c>
      <c r="G19" s="30">
        <v>7</v>
      </c>
      <c r="H19" s="30">
        <v>7</v>
      </c>
      <c r="I19" s="48"/>
    </row>
    <row r="20" s="2" customFormat="1" ht="42.75" spans="1:9">
      <c r="A20" s="26"/>
      <c r="B20" s="31"/>
      <c r="C20" s="28" t="s">
        <v>197</v>
      </c>
      <c r="D20" s="22" t="s">
        <v>218</v>
      </c>
      <c r="E20" s="33">
        <v>1</v>
      </c>
      <c r="F20" s="34">
        <v>1</v>
      </c>
      <c r="G20" s="30">
        <v>8</v>
      </c>
      <c r="H20" s="30">
        <v>8</v>
      </c>
      <c r="I20" s="49"/>
    </row>
    <row r="21" s="2" customFormat="1" ht="42.75" spans="1:9">
      <c r="A21" s="26"/>
      <c r="B21" s="27" t="s">
        <v>200</v>
      </c>
      <c r="C21" s="35" t="s">
        <v>204</v>
      </c>
      <c r="D21" s="22" t="s">
        <v>323</v>
      </c>
      <c r="E21" s="33" t="s">
        <v>306</v>
      </c>
      <c r="F21" s="33" t="s">
        <v>306</v>
      </c>
      <c r="G21" s="30">
        <v>10</v>
      </c>
      <c r="H21" s="30">
        <v>10</v>
      </c>
      <c r="I21" s="48"/>
    </row>
    <row r="22" s="2" customFormat="1" ht="28.5" spans="1:9">
      <c r="A22" s="26"/>
      <c r="B22" s="36"/>
      <c r="C22" s="35" t="s">
        <v>232</v>
      </c>
      <c r="D22" s="22" t="s">
        <v>324</v>
      </c>
      <c r="E22" s="22" t="s">
        <v>142</v>
      </c>
      <c r="F22" s="22" t="s">
        <v>142</v>
      </c>
      <c r="G22" s="30">
        <v>10</v>
      </c>
      <c r="H22" s="30">
        <v>10</v>
      </c>
      <c r="I22" s="48"/>
    </row>
    <row r="23" s="2" customFormat="1" ht="28.5" spans="1:9">
      <c r="A23" s="26"/>
      <c r="B23" s="36"/>
      <c r="C23" s="28" t="s">
        <v>148</v>
      </c>
      <c r="D23" s="22" t="s">
        <v>261</v>
      </c>
      <c r="E23" s="22" t="s">
        <v>306</v>
      </c>
      <c r="F23" s="22" t="s">
        <v>306</v>
      </c>
      <c r="G23" s="30">
        <v>10</v>
      </c>
      <c r="H23" s="30">
        <v>10</v>
      </c>
      <c r="I23" s="48"/>
    </row>
    <row r="24" s="2" customFormat="1" ht="38.25" spans="1:9">
      <c r="A24" s="26"/>
      <c r="B24" s="27" t="s">
        <v>206</v>
      </c>
      <c r="C24" s="28" t="s">
        <v>207</v>
      </c>
      <c r="D24" s="22" t="s">
        <v>262</v>
      </c>
      <c r="E24" s="37" t="s">
        <v>153</v>
      </c>
      <c r="F24" s="38">
        <v>0.94</v>
      </c>
      <c r="G24" s="30">
        <v>10</v>
      </c>
      <c r="H24" s="30">
        <v>10</v>
      </c>
      <c r="I24" s="48"/>
    </row>
    <row r="25" s="2" customFormat="1" ht="20" customHeight="1" spans="1:9">
      <c r="A25" s="11" t="s">
        <v>209</v>
      </c>
      <c r="B25" s="11"/>
      <c r="C25" s="11"/>
      <c r="D25" s="11"/>
      <c r="E25" s="11"/>
      <c r="F25" s="11"/>
      <c r="G25" s="39">
        <f>I7+SUM(H14:H24)</f>
        <v>100</v>
      </c>
      <c r="H25" s="40"/>
      <c r="I25" s="50"/>
    </row>
    <row r="26" s="1" customFormat="1" ht="22" customHeight="1" spans="1:9">
      <c r="A26" s="41" t="s">
        <v>210</v>
      </c>
      <c r="B26" s="42"/>
      <c r="C26" s="42"/>
      <c r="D26" s="42"/>
      <c r="E26" s="42"/>
      <c r="F26" s="42"/>
      <c r="G26" s="42"/>
      <c r="H26" s="42"/>
      <c r="I26" s="42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  <row r="32" s="1" customFormat="1" spans="1:9">
      <c r="A32" s="43"/>
      <c r="B32" s="43"/>
      <c r="C32" s="43"/>
      <c r="D32" s="43"/>
      <c r="E32" s="43"/>
      <c r="F32" s="43"/>
      <c r="G32" s="43"/>
      <c r="H32" s="43"/>
      <c r="I32" s="43"/>
    </row>
    <row r="33" s="1" customFormat="1" spans="1:9">
      <c r="A33" s="43"/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3"/>
      <c r="B34" s="43"/>
      <c r="C34" s="43"/>
      <c r="D34" s="43"/>
      <c r="E34" s="43"/>
      <c r="F34" s="43"/>
      <c r="G34" s="43"/>
      <c r="H34" s="43"/>
      <c r="I34" s="43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G25:I25"/>
    <mergeCell ref="A26:I26"/>
    <mergeCell ref="A6:A10"/>
    <mergeCell ref="A11:A12"/>
    <mergeCell ref="A13:A24"/>
    <mergeCell ref="B14:B20"/>
    <mergeCell ref="B21:B23"/>
    <mergeCell ref="C14:C15"/>
    <mergeCell ref="C16:C17"/>
    <mergeCell ref="C18:C19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35"/>
  <sheetViews>
    <sheetView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325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400</v>
      </c>
      <c r="E7" s="12">
        <f t="shared" si="0"/>
        <v>496.8</v>
      </c>
      <c r="F7" s="12">
        <f t="shared" si="0"/>
        <v>487.88</v>
      </c>
      <c r="G7" s="15">
        <v>10</v>
      </c>
      <c r="H7" s="16">
        <f>F7/E7</f>
        <v>0.982045088566828</v>
      </c>
      <c r="I7" s="46">
        <f>G7*H7</f>
        <v>9.82045088566828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400</v>
      </c>
      <c r="E8" s="17">
        <v>496.8</v>
      </c>
      <c r="F8" s="17">
        <v>487.88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264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spans="1:9">
      <c r="A14" s="26"/>
      <c r="B14" s="27" t="s">
        <v>185</v>
      </c>
      <c r="C14" s="28" t="s">
        <v>88</v>
      </c>
      <c r="D14" s="22" t="s">
        <v>279</v>
      </c>
      <c r="E14" s="29" t="s">
        <v>280</v>
      </c>
      <c r="F14" s="29" t="s">
        <v>281</v>
      </c>
      <c r="G14" s="30">
        <v>7</v>
      </c>
      <c r="H14" s="30">
        <v>7</v>
      </c>
      <c r="I14" s="48"/>
    </row>
    <row r="15" s="2" customFormat="1" ht="42.75" spans="1:9">
      <c r="A15" s="26"/>
      <c r="B15" s="36"/>
      <c r="C15" s="32"/>
      <c r="D15" s="22" t="s">
        <v>326</v>
      </c>
      <c r="E15" s="29" t="s">
        <v>327</v>
      </c>
      <c r="F15" s="29" t="s">
        <v>328</v>
      </c>
      <c r="G15" s="30">
        <v>7</v>
      </c>
      <c r="H15" s="30">
        <v>7</v>
      </c>
      <c r="I15" s="48"/>
    </row>
    <row r="16" s="2" customFormat="1" ht="42.75" spans="1:9">
      <c r="A16" s="26"/>
      <c r="B16" s="31"/>
      <c r="C16" s="32"/>
      <c r="D16" s="22" t="s">
        <v>329</v>
      </c>
      <c r="E16" s="29" t="s">
        <v>269</v>
      </c>
      <c r="F16" s="29" t="s">
        <v>270</v>
      </c>
      <c r="G16" s="30">
        <v>7</v>
      </c>
      <c r="H16" s="30">
        <v>7</v>
      </c>
      <c r="I16" s="48"/>
    </row>
    <row r="17" s="2" customFormat="1" ht="42.75" spans="1:9">
      <c r="A17" s="26"/>
      <c r="B17" s="31"/>
      <c r="C17" s="28" t="s">
        <v>190</v>
      </c>
      <c r="D17" s="22" t="s">
        <v>227</v>
      </c>
      <c r="E17" s="33" t="s">
        <v>229</v>
      </c>
      <c r="F17" s="34">
        <v>1</v>
      </c>
      <c r="G17" s="30">
        <v>7</v>
      </c>
      <c r="H17" s="30">
        <v>7</v>
      </c>
      <c r="I17" s="48"/>
    </row>
    <row r="18" s="2" customFormat="1" ht="28.5" spans="1:9">
      <c r="A18" s="26"/>
      <c r="B18" s="31"/>
      <c r="C18" s="28" t="s">
        <v>119</v>
      </c>
      <c r="D18" s="22" t="s">
        <v>257</v>
      </c>
      <c r="E18" s="33" t="s">
        <v>120</v>
      </c>
      <c r="F18" s="33" t="s">
        <v>120</v>
      </c>
      <c r="G18" s="30">
        <v>7</v>
      </c>
      <c r="H18" s="30">
        <v>7</v>
      </c>
      <c r="I18" s="48"/>
    </row>
    <row r="19" s="2" customFormat="1" ht="28.5" spans="1:9">
      <c r="A19" s="26"/>
      <c r="B19" s="31"/>
      <c r="C19" s="32"/>
      <c r="D19" s="22" t="s">
        <v>217</v>
      </c>
      <c r="E19" s="33" t="s">
        <v>229</v>
      </c>
      <c r="F19" s="33">
        <v>1</v>
      </c>
      <c r="G19" s="30">
        <v>7</v>
      </c>
      <c r="H19" s="30">
        <v>7</v>
      </c>
      <c r="I19" s="48"/>
    </row>
    <row r="20" s="2" customFormat="1" ht="42.75" spans="1:9">
      <c r="A20" s="26"/>
      <c r="B20" s="31"/>
      <c r="C20" s="28" t="s">
        <v>197</v>
      </c>
      <c r="D20" s="22" t="s">
        <v>218</v>
      </c>
      <c r="E20" s="33">
        <v>1</v>
      </c>
      <c r="F20" s="34">
        <v>1</v>
      </c>
      <c r="G20" s="30">
        <v>8</v>
      </c>
      <c r="H20" s="30">
        <v>8</v>
      </c>
      <c r="I20" s="49"/>
    </row>
    <row r="21" s="2" customFormat="1" ht="28.5" spans="1:9">
      <c r="A21" s="26"/>
      <c r="B21" s="52" t="s">
        <v>200</v>
      </c>
      <c r="C21" s="35" t="s">
        <v>201</v>
      </c>
      <c r="D21" s="22" t="s">
        <v>290</v>
      </c>
      <c r="E21" s="33" t="s">
        <v>220</v>
      </c>
      <c r="F21" s="33" t="s">
        <v>220</v>
      </c>
      <c r="G21" s="30">
        <v>7</v>
      </c>
      <c r="H21" s="30">
        <v>7</v>
      </c>
      <c r="I21" s="49"/>
    </row>
    <row r="22" s="2" customFormat="1" ht="42.75" spans="1:9">
      <c r="A22" s="26"/>
      <c r="B22" s="52"/>
      <c r="C22" s="35" t="s">
        <v>204</v>
      </c>
      <c r="D22" s="22" t="s">
        <v>258</v>
      </c>
      <c r="E22" s="33" t="s">
        <v>259</v>
      </c>
      <c r="F22" s="33" t="s">
        <v>259</v>
      </c>
      <c r="G22" s="30">
        <v>7</v>
      </c>
      <c r="H22" s="30">
        <v>7</v>
      </c>
      <c r="I22" s="48"/>
    </row>
    <row r="23" s="2" customFormat="1" ht="28.5" spans="1:9">
      <c r="A23" s="26"/>
      <c r="B23" s="52"/>
      <c r="C23" s="35" t="s">
        <v>232</v>
      </c>
      <c r="D23" s="22" t="s">
        <v>260</v>
      </c>
      <c r="E23" s="22" t="s">
        <v>142</v>
      </c>
      <c r="F23" s="22" t="s">
        <v>142</v>
      </c>
      <c r="G23" s="30">
        <v>8</v>
      </c>
      <c r="H23" s="30">
        <v>8</v>
      </c>
      <c r="I23" s="48"/>
    </row>
    <row r="24" s="2" customFormat="1" ht="28.5" spans="1:9">
      <c r="A24" s="26"/>
      <c r="B24" s="52"/>
      <c r="C24" s="28" t="s">
        <v>148</v>
      </c>
      <c r="D24" s="22" t="s">
        <v>261</v>
      </c>
      <c r="E24" s="22" t="s">
        <v>259</v>
      </c>
      <c r="F24" s="22" t="s">
        <v>259</v>
      </c>
      <c r="G24" s="30">
        <v>8</v>
      </c>
      <c r="H24" s="30">
        <v>8</v>
      </c>
      <c r="I24" s="48"/>
    </row>
    <row r="25" s="2" customFormat="1" ht="38.25" spans="1:9">
      <c r="A25" s="26"/>
      <c r="B25" s="27" t="s">
        <v>206</v>
      </c>
      <c r="C25" s="28" t="s">
        <v>207</v>
      </c>
      <c r="D25" s="22" t="s">
        <v>262</v>
      </c>
      <c r="E25" s="37" t="s">
        <v>153</v>
      </c>
      <c r="F25" s="38">
        <v>0.96</v>
      </c>
      <c r="G25" s="30">
        <v>10</v>
      </c>
      <c r="H25" s="30">
        <v>10</v>
      </c>
      <c r="I25" s="48"/>
    </row>
    <row r="26" s="2" customFormat="1" ht="20" customHeight="1" spans="1:9">
      <c r="A26" s="11" t="s">
        <v>209</v>
      </c>
      <c r="B26" s="11"/>
      <c r="C26" s="11"/>
      <c r="D26" s="11"/>
      <c r="E26" s="11"/>
      <c r="F26" s="11"/>
      <c r="G26" s="39">
        <f>I7+SUM(H14:H25)</f>
        <v>99.8204508856683</v>
      </c>
      <c r="H26" s="40"/>
      <c r="I26" s="50"/>
    </row>
    <row r="27" s="1" customFormat="1" ht="22" customHeight="1" spans="1:9">
      <c r="A27" s="41" t="s">
        <v>210</v>
      </c>
      <c r="B27" s="42"/>
      <c r="C27" s="42"/>
      <c r="D27" s="42"/>
      <c r="E27" s="42"/>
      <c r="F27" s="42"/>
      <c r="G27" s="42"/>
      <c r="H27" s="42"/>
      <c r="I27" s="42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  <row r="32" s="1" customFormat="1" spans="1:9">
      <c r="A32" s="43"/>
      <c r="B32" s="43"/>
      <c r="C32" s="43"/>
      <c r="D32" s="43"/>
      <c r="E32" s="43"/>
      <c r="F32" s="43"/>
      <c r="G32" s="43"/>
      <c r="H32" s="43"/>
      <c r="I32" s="43"/>
    </row>
    <row r="33" s="1" customFormat="1" spans="1:9">
      <c r="A33" s="43"/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3"/>
      <c r="B34" s="43"/>
      <c r="C34" s="43"/>
      <c r="D34" s="43"/>
      <c r="E34" s="43"/>
      <c r="F34" s="43"/>
      <c r="G34" s="43"/>
      <c r="H34" s="43"/>
      <c r="I34" s="43"/>
    </row>
    <row r="35" s="1" customFormat="1" spans="1:9">
      <c r="A35" s="43"/>
      <c r="B35" s="43"/>
      <c r="C35" s="43"/>
      <c r="D35" s="43"/>
      <c r="E35" s="43"/>
      <c r="F35" s="43"/>
      <c r="G35" s="43"/>
      <c r="H35" s="43"/>
      <c r="I35" s="43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G26:I26"/>
    <mergeCell ref="A27:I27"/>
    <mergeCell ref="A6:A10"/>
    <mergeCell ref="A11:A12"/>
    <mergeCell ref="A13:A25"/>
    <mergeCell ref="B14:B20"/>
    <mergeCell ref="B21:B24"/>
    <mergeCell ref="C14:C16"/>
    <mergeCell ref="C18:C19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32"/>
  <sheetViews>
    <sheetView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330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150</v>
      </c>
      <c r="E7" s="12">
        <f t="shared" si="0"/>
        <v>68.21</v>
      </c>
      <c r="F7" s="12">
        <f t="shared" si="0"/>
        <v>48.02</v>
      </c>
      <c r="G7" s="15">
        <v>10</v>
      </c>
      <c r="H7" s="16">
        <f>F7/E7</f>
        <v>0.704002345697112</v>
      </c>
      <c r="I7" s="46">
        <f>G7*H7</f>
        <v>7.04002345697112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150</v>
      </c>
      <c r="E8" s="17">
        <v>68.21</v>
      </c>
      <c r="F8" s="17">
        <v>48.02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331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42.75" spans="1:9">
      <c r="A14" s="26"/>
      <c r="B14" s="27" t="s">
        <v>185</v>
      </c>
      <c r="C14" s="28" t="s">
        <v>88</v>
      </c>
      <c r="D14" s="22" t="s">
        <v>332</v>
      </c>
      <c r="E14" s="29" t="s">
        <v>229</v>
      </c>
      <c r="F14" s="33">
        <v>1</v>
      </c>
      <c r="G14" s="30">
        <v>8</v>
      </c>
      <c r="H14" s="30">
        <v>8</v>
      </c>
      <c r="I14" s="48"/>
    </row>
    <row r="15" s="2" customFormat="1" ht="24" customHeight="1" spans="1:9">
      <c r="A15" s="26"/>
      <c r="B15" s="31"/>
      <c r="C15" s="32"/>
      <c r="D15" s="22" t="s">
        <v>333</v>
      </c>
      <c r="E15" s="29" t="s">
        <v>334</v>
      </c>
      <c r="F15" s="29">
        <v>3</v>
      </c>
      <c r="G15" s="30">
        <v>8</v>
      </c>
      <c r="H15" s="30">
        <v>8</v>
      </c>
      <c r="I15" s="48"/>
    </row>
    <row r="16" s="2" customFormat="1" ht="28.5" spans="1:9">
      <c r="A16" s="26"/>
      <c r="B16" s="31"/>
      <c r="C16" s="51" t="s">
        <v>190</v>
      </c>
      <c r="D16" s="22" t="s">
        <v>335</v>
      </c>
      <c r="E16" s="33" t="s">
        <v>302</v>
      </c>
      <c r="F16" s="33" t="s">
        <v>302</v>
      </c>
      <c r="G16" s="30">
        <v>8</v>
      </c>
      <c r="H16" s="30">
        <v>8</v>
      </c>
      <c r="I16" s="48"/>
    </row>
    <row r="17" s="2" customFormat="1" ht="42.75" spans="1:9">
      <c r="A17" s="26"/>
      <c r="B17" s="31"/>
      <c r="C17" s="51"/>
      <c r="D17" s="22" t="s">
        <v>227</v>
      </c>
      <c r="E17" s="33" t="s">
        <v>228</v>
      </c>
      <c r="F17" s="33" t="s">
        <v>228</v>
      </c>
      <c r="G17" s="30">
        <v>8</v>
      </c>
      <c r="H17" s="30">
        <v>8</v>
      </c>
      <c r="I17" s="48"/>
    </row>
    <row r="18" s="2" customFormat="1" ht="28.5" spans="1:9">
      <c r="A18" s="26"/>
      <c r="B18" s="31"/>
      <c r="C18" s="51" t="s">
        <v>119</v>
      </c>
      <c r="D18" s="22" t="s">
        <v>217</v>
      </c>
      <c r="E18" s="33" t="s">
        <v>229</v>
      </c>
      <c r="F18" s="33">
        <v>1</v>
      </c>
      <c r="G18" s="30">
        <v>8</v>
      </c>
      <c r="H18" s="30">
        <v>8</v>
      </c>
      <c r="I18" s="48"/>
    </row>
    <row r="19" s="2" customFormat="1" ht="42.75" spans="1:9">
      <c r="A19" s="26"/>
      <c r="B19" s="31"/>
      <c r="C19" s="28" t="s">
        <v>197</v>
      </c>
      <c r="D19" s="22" t="s">
        <v>218</v>
      </c>
      <c r="E19" s="33">
        <v>1</v>
      </c>
      <c r="F19" s="34">
        <v>1</v>
      </c>
      <c r="G19" s="30">
        <v>10</v>
      </c>
      <c r="H19" s="30">
        <v>10</v>
      </c>
      <c r="I19" s="49"/>
    </row>
    <row r="20" s="2" customFormat="1" ht="28.5" spans="1:9">
      <c r="A20" s="26"/>
      <c r="B20" s="27" t="s">
        <v>200</v>
      </c>
      <c r="C20" s="35" t="s">
        <v>204</v>
      </c>
      <c r="D20" s="22" t="s">
        <v>336</v>
      </c>
      <c r="E20" s="33" t="s">
        <v>259</v>
      </c>
      <c r="F20" s="33" t="s">
        <v>259</v>
      </c>
      <c r="G20" s="30">
        <v>15</v>
      </c>
      <c r="H20" s="30">
        <v>15</v>
      </c>
      <c r="I20" s="48"/>
    </row>
    <row r="21" s="2" customFormat="1" ht="28.5" spans="1:9">
      <c r="A21" s="26"/>
      <c r="B21" s="36"/>
      <c r="C21" s="28" t="s">
        <v>148</v>
      </c>
      <c r="D21" s="22" t="s">
        <v>261</v>
      </c>
      <c r="E21" s="22" t="s">
        <v>306</v>
      </c>
      <c r="F21" s="22" t="s">
        <v>306</v>
      </c>
      <c r="G21" s="30">
        <v>15</v>
      </c>
      <c r="H21" s="30">
        <v>15</v>
      </c>
      <c r="I21" s="48"/>
    </row>
    <row r="22" s="2" customFormat="1" ht="38.25" spans="1:9">
      <c r="A22" s="26"/>
      <c r="B22" s="27" t="s">
        <v>206</v>
      </c>
      <c r="C22" s="28" t="s">
        <v>207</v>
      </c>
      <c r="D22" s="22" t="s">
        <v>262</v>
      </c>
      <c r="E22" s="37" t="s">
        <v>153</v>
      </c>
      <c r="F22" s="38">
        <v>0.95</v>
      </c>
      <c r="G22" s="30">
        <v>10</v>
      </c>
      <c r="H22" s="30">
        <v>10</v>
      </c>
      <c r="I22" s="48"/>
    </row>
    <row r="23" s="2" customFormat="1" ht="20" customHeight="1" spans="1:9">
      <c r="A23" s="11" t="s">
        <v>209</v>
      </c>
      <c r="B23" s="11"/>
      <c r="C23" s="11"/>
      <c r="D23" s="11"/>
      <c r="E23" s="11"/>
      <c r="F23" s="11"/>
      <c r="G23" s="39">
        <f>I7+SUM(H14:H22)</f>
        <v>97.0400234569711</v>
      </c>
      <c r="H23" s="40"/>
      <c r="I23" s="50"/>
    </row>
    <row r="24" s="1" customFormat="1" ht="22" customHeight="1" spans="1:9">
      <c r="A24" s="41" t="s">
        <v>210</v>
      </c>
      <c r="B24" s="42"/>
      <c r="C24" s="42"/>
      <c r="D24" s="42"/>
      <c r="E24" s="42"/>
      <c r="F24" s="42"/>
      <c r="G24" s="42"/>
      <c r="H24" s="42"/>
      <c r="I24" s="42"/>
    </row>
    <row r="25" s="1" customFormat="1" spans="1:9">
      <c r="A25" s="43"/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  <row r="32" s="1" customFormat="1" spans="1:9">
      <c r="A32" s="43"/>
      <c r="B32" s="43"/>
      <c r="C32" s="43"/>
      <c r="D32" s="43"/>
      <c r="E32" s="43"/>
      <c r="F32" s="43"/>
      <c r="G32" s="43"/>
      <c r="H32" s="43"/>
      <c r="I32" s="43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9"/>
    <mergeCell ref="B20:B21"/>
    <mergeCell ref="C14:C15"/>
    <mergeCell ref="C16:C17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N31"/>
  <sheetViews>
    <sheetView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337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30</v>
      </c>
      <c r="E7" s="12">
        <f t="shared" si="0"/>
        <v>36.6</v>
      </c>
      <c r="F7" s="12">
        <f t="shared" si="0"/>
        <v>31.11</v>
      </c>
      <c r="G7" s="15">
        <v>10</v>
      </c>
      <c r="H7" s="16">
        <f>F7/E7</f>
        <v>0.85</v>
      </c>
      <c r="I7" s="46">
        <f>G7*H7</f>
        <v>8.5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30</v>
      </c>
      <c r="E8" s="17">
        <v>36.6</v>
      </c>
      <c r="F8" s="17">
        <v>31.11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338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28.5" spans="1:9">
      <c r="A14" s="26"/>
      <c r="B14" s="27" t="s">
        <v>185</v>
      </c>
      <c r="C14" s="28" t="s">
        <v>88</v>
      </c>
      <c r="D14" s="22" t="s">
        <v>339</v>
      </c>
      <c r="E14" s="29" t="s">
        <v>229</v>
      </c>
      <c r="F14" s="29" t="s">
        <v>229</v>
      </c>
      <c r="G14" s="30">
        <v>10</v>
      </c>
      <c r="H14" s="30">
        <v>10</v>
      </c>
      <c r="I14" s="48"/>
    </row>
    <row r="15" s="2" customFormat="1" ht="28.5" spans="1:9">
      <c r="A15" s="26"/>
      <c r="B15" s="31"/>
      <c r="C15" s="32"/>
      <c r="D15" s="22" t="s">
        <v>340</v>
      </c>
      <c r="E15" s="33">
        <v>1</v>
      </c>
      <c r="F15" s="33">
        <v>1</v>
      </c>
      <c r="G15" s="30">
        <v>10</v>
      </c>
      <c r="H15" s="30">
        <v>10</v>
      </c>
      <c r="I15" s="48"/>
    </row>
    <row r="16" s="2" customFormat="1" ht="28.5" spans="1:9">
      <c r="A16" s="26"/>
      <c r="B16" s="31"/>
      <c r="C16" s="28" t="s">
        <v>190</v>
      </c>
      <c r="D16" s="22" t="s">
        <v>215</v>
      </c>
      <c r="E16" s="33" t="s">
        <v>216</v>
      </c>
      <c r="F16" s="34">
        <v>1</v>
      </c>
      <c r="G16" s="30">
        <v>10</v>
      </c>
      <c r="H16" s="30">
        <v>10</v>
      </c>
      <c r="I16" s="48"/>
    </row>
    <row r="17" s="2" customFormat="1" ht="28.5" spans="1:9">
      <c r="A17" s="26"/>
      <c r="B17" s="31"/>
      <c r="C17" s="28" t="s">
        <v>119</v>
      </c>
      <c r="D17" s="22" t="s">
        <v>341</v>
      </c>
      <c r="E17" s="33" t="s">
        <v>120</v>
      </c>
      <c r="F17" s="33" t="s">
        <v>120</v>
      </c>
      <c r="G17" s="30">
        <v>10</v>
      </c>
      <c r="H17" s="30">
        <v>10</v>
      </c>
      <c r="I17" s="48"/>
    </row>
    <row r="18" s="2" customFormat="1" ht="42.75" spans="1:9">
      <c r="A18" s="26"/>
      <c r="B18" s="31"/>
      <c r="C18" s="28" t="s">
        <v>197</v>
      </c>
      <c r="D18" s="22" t="s">
        <v>218</v>
      </c>
      <c r="E18" s="33">
        <v>1</v>
      </c>
      <c r="F18" s="34">
        <v>1</v>
      </c>
      <c r="G18" s="30">
        <v>10</v>
      </c>
      <c r="H18" s="30">
        <v>10</v>
      </c>
      <c r="I18" s="49"/>
    </row>
    <row r="19" s="2" customFormat="1" ht="28.5" spans="1:9">
      <c r="A19" s="26"/>
      <c r="B19" s="27" t="s">
        <v>200</v>
      </c>
      <c r="C19" s="35" t="s">
        <v>204</v>
      </c>
      <c r="D19" s="22" t="s">
        <v>219</v>
      </c>
      <c r="E19" s="33" t="s">
        <v>220</v>
      </c>
      <c r="F19" s="33" t="s">
        <v>220</v>
      </c>
      <c r="G19" s="30">
        <v>15</v>
      </c>
      <c r="H19" s="30">
        <v>15</v>
      </c>
      <c r="I19" s="48"/>
    </row>
    <row r="20" s="2" customFormat="1" ht="28.5" spans="1:9">
      <c r="A20" s="26"/>
      <c r="B20" s="36"/>
      <c r="C20" s="28" t="s">
        <v>148</v>
      </c>
      <c r="D20" s="22" t="s">
        <v>261</v>
      </c>
      <c r="E20" s="22" t="s">
        <v>306</v>
      </c>
      <c r="F20" s="22" t="s">
        <v>306</v>
      </c>
      <c r="G20" s="30">
        <v>15</v>
      </c>
      <c r="H20" s="30">
        <v>15</v>
      </c>
      <c r="I20" s="48"/>
    </row>
    <row r="21" s="2" customFormat="1" ht="38.25" spans="1:9">
      <c r="A21" s="26"/>
      <c r="B21" s="27" t="s">
        <v>206</v>
      </c>
      <c r="C21" s="28" t="s">
        <v>207</v>
      </c>
      <c r="D21" s="22" t="s">
        <v>221</v>
      </c>
      <c r="E21" s="37" t="s">
        <v>153</v>
      </c>
      <c r="F21" s="38">
        <v>0.98</v>
      </c>
      <c r="G21" s="30">
        <v>10</v>
      </c>
      <c r="H21" s="30">
        <v>10</v>
      </c>
      <c r="I21" s="48"/>
    </row>
    <row r="22" s="2" customFormat="1" ht="20" customHeight="1" spans="1:9">
      <c r="A22" s="11" t="s">
        <v>209</v>
      </c>
      <c r="B22" s="11"/>
      <c r="C22" s="11"/>
      <c r="D22" s="11"/>
      <c r="E22" s="11"/>
      <c r="F22" s="11"/>
      <c r="G22" s="39">
        <f>I7+SUM(H14:H21)</f>
        <v>98.5</v>
      </c>
      <c r="H22" s="40"/>
      <c r="I22" s="50"/>
    </row>
    <row r="23" s="1" customFormat="1" ht="22" customHeight="1" spans="1:9">
      <c r="A23" s="41" t="s">
        <v>210</v>
      </c>
      <c r="B23" s="42"/>
      <c r="C23" s="42"/>
      <c r="D23" s="42"/>
      <c r="E23" s="42"/>
      <c r="F23" s="42"/>
      <c r="G23" s="42"/>
      <c r="H23" s="42"/>
      <c r="I23" s="42"/>
    </row>
    <row r="24" s="1" customFormat="1" spans="1:9">
      <c r="A24" s="43"/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3"/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2:F22"/>
    <mergeCell ref="G22:I22"/>
    <mergeCell ref="A23:I23"/>
    <mergeCell ref="A6:A10"/>
    <mergeCell ref="A11:A12"/>
    <mergeCell ref="A13:A21"/>
    <mergeCell ref="B14:B18"/>
    <mergeCell ref="B19:B20"/>
    <mergeCell ref="C14:C15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54"/>
  <sheetViews>
    <sheetView view="pageBreakPreview" zoomScale="120" zoomScaleNormal="100" workbookViewId="0">
      <selection activeCell="H9" sqref="H9:K9"/>
    </sheetView>
  </sheetViews>
  <sheetFormatPr defaultColWidth="9" defaultRowHeight="15.75"/>
  <cols>
    <col min="1" max="2" width="9" style="59"/>
    <col min="3" max="3" width="10.3833333333333" style="59" customWidth="1"/>
    <col min="4" max="4" width="9" style="59"/>
    <col min="5" max="5" width="5.38333333333333" style="59" customWidth="1"/>
    <col min="6" max="6" width="4" style="59" customWidth="1"/>
    <col min="7" max="7" width="7.75" style="59" customWidth="1"/>
    <col min="8" max="8" width="10.1333333333333" style="59" customWidth="1"/>
    <col min="9" max="9" width="9" style="59"/>
    <col min="10" max="11" width="9.38333333333333" style="59" customWidth="1"/>
    <col min="12" max="16384" width="9" style="59"/>
  </cols>
  <sheetData>
    <row r="1" spans="1:1">
      <c r="A1" s="4" t="s">
        <v>52</v>
      </c>
    </row>
    <row r="2" s="59" customFormat="1" ht="19" customHeight="1" spans="1:11">
      <c r="A2" s="60" t="s">
        <v>53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="59" customFormat="1" ht="20" customHeight="1" spans="1:11">
      <c r="A3" s="62" t="s">
        <v>54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="59" customFormat="1" ht="22" customHeight="1" spans="1:11">
      <c r="A4" s="63" t="s">
        <v>55</v>
      </c>
      <c r="B4" s="64" t="s">
        <v>56</v>
      </c>
      <c r="C4" s="65"/>
      <c r="D4" s="65"/>
      <c r="E4" s="65"/>
      <c r="F4" s="65"/>
      <c r="G4" s="65"/>
      <c r="H4" s="65"/>
      <c r="I4" s="65"/>
      <c r="J4" s="65"/>
      <c r="K4" s="96"/>
    </row>
    <row r="5" s="59" customFormat="1" ht="23" customHeight="1" spans="1:11">
      <c r="A5" s="66" t="s">
        <v>57</v>
      </c>
      <c r="B5" s="63"/>
      <c r="C5" s="63"/>
      <c r="D5" s="67" t="s">
        <v>58</v>
      </c>
      <c r="E5" s="63" t="s">
        <v>59</v>
      </c>
      <c r="F5" s="63"/>
      <c r="G5" s="63" t="s">
        <v>60</v>
      </c>
      <c r="H5" s="63" t="s">
        <v>61</v>
      </c>
      <c r="I5" s="63" t="s">
        <v>62</v>
      </c>
      <c r="J5" s="63" t="s">
        <v>63</v>
      </c>
      <c r="K5" s="63" t="s">
        <v>64</v>
      </c>
    </row>
    <row r="6" s="59" customFormat="1" ht="23" customHeight="1" spans="1:11">
      <c r="A6" s="68"/>
      <c r="B6" s="63" t="s">
        <v>65</v>
      </c>
      <c r="C6" s="63"/>
      <c r="D6" s="63">
        <v>0</v>
      </c>
      <c r="E6" s="69">
        <v>5381.8</v>
      </c>
      <c r="F6" s="69"/>
      <c r="G6" s="69">
        <v>5575.4</v>
      </c>
      <c r="H6" s="69">
        <v>5241.83</v>
      </c>
      <c r="I6" s="63">
        <v>10</v>
      </c>
      <c r="J6" s="97">
        <f>H6/G6</f>
        <v>0.940171108799369</v>
      </c>
      <c r="K6" s="98">
        <f>I6*J6</f>
        <v>9.40171108799369</v>
      </c>
    </row>
    <row r="7" s="59" customFormat="1" ht="23" customHeight="1" spans="1:11">
      <c r="A7" s="68"/>
      <c r="B7" s="70" t="s">
        <v>66</v>
      </c>
      <c r="C7" s="71"/>
      <c r="D7" s="71"/>
      <c r="E7" s="71"/>
      <c r="F7" s="71"/>
      <c r="G7" s="71"/>
      <c r="H7" s="70" t="s">
        <v>67</v>
      </c>
      <c r="I7" s="71"/>
      <c r="J7" s="71"/>
      <c r="K7" s="71"/>
    </row>
    <row r="8" s="59" customFormat="1" ht="23" customHeight="1" spans="1:11">
      <c r="A8" s="68"/>
      <c r="B8" s="71" t="s">
        <v>68</v>
      </c>
      <c r="C8" s="71"/>
      <c r="D8" s="71"/>
      <c r="E8" s="71"/>
      <c r="F8" s="71"/>
      <c r="G8" s="71"/>
      <c r="H8" s="70" t="s">
        <v>69</v>
      </c>
      <c r="I8" s="71"/>
      <c r="J8" s="71"/>
      <c r="K8" s="71"/>
    </row>
    <row r="9" s="59" customFormat="1" ht="23" customHeight="1" spans="1:11">
      <c r="A9" s="68"/>
      <c r="B9" s="72" t="s">
        <v>70</v>
      </c>
      <c r="C9" s="73"/>
      <c r="D9" s="73"/>
      <c r="E9" s="73"/>
      <c r="F9" s="73"/>
      <c r="G9" s="74"/>
      <c r="H9" s="72" t="s">
        <v>71</v>
      </c>
      <c r="I9" s="73"/>
      <c r="J9" s="73"/>
      <c r="K9" s="74"/>
    </row>
    <row r="10" s="59" customFormat="1" ht="23" customHeight="1" spans="1:11">
      <c r="A10" s="68"/>
      <c r="B10" s="71" t="s">
        <v>72</v>
      </c>
      <c r="C10" s="71"/>
      <c r="D10" s="71"/>
      <c r="E10" s="71"/>
      <c r="F10" s="71"/>
      <c r="G10" s="71"/>
      <c r="H10" s="72"/>
      <c r="I10" s="73"/>
      <c r="J10" s="73"/>
      <c r="K10" s="74"/>
    </row>
    <row r="11" s="59" customFormat="1" ht="23" customHeight="1" spans="1:11">
      <c r="A11" s="68"/>
      <c r="B11" s="71" t="s">
        <v>73</v>
      </c>
      <c r="C11" s="71"/>
      <c r="D11" s="71"/>
      <c r="E11" s="71"/>
      <c r="F11" s="71"/>
      <c r="G11" s="71"/>
      <c r="H11" s="71"/>
      <c r="I11" s="71"/>
      <c r="J11" s="71"/>
      <c r="K11" s="71"/>
    </row>
    <row r="12" s="59" customFormat="1" ht="23" customHeight="1" spans="1:11">
      <c r="A12" s="75"/>
      <c r="B12" s="76" t="s">
        <v>74</v>
      </c>
      <c r="C12" s="77"/>
      <c r="D12" s="77"/>
      <c r="E12" s="77"/>
      <c r="F12" s="77"/>
      <c r="G12" s="78"/>
      <c r="H12" s="71"/>
      <c r="I12" s="71"/>
      <c r="J12" s="71"/>
      <c r="K12" s="71"/>
    </row>
    <row r="13" s="59" customFormat="1" ht="23" customHeight="1" spans="1:11">
      <c r="A13" s="63" t="s">
        <v>75</v>
      </c>
      <c r="B13" s="63" t="s">
        <v>76</v>
      </c>
      <c r="C13" s="63"/>
      <c r="D13" s="63"/>
      <c r="E13" s="63"/>
      <c r="F13" s="63"/>
      <c r="G13" s="63"/>
      <c r="H13" s="63" t="s">
        <v>77</v>
      </c>
      <c r="I13" s="63"/>
      <c r="J13" s="63"/>
      <c r="K13" s="63"/>
    </row>
    <row r="14" s="59" customFormat="1" ht="64" customHeight="1" spans="1:11">
      <c r="A14" s="63"/>
      <c r="B14" s="79" t="s">
        <v>78</v>
      </c>
      <c r="C14" s="79"/>
      <c r="D14" s="79"/>
      <c r="E14" s="79"/>
      <c r="F14" s="79"/>
      <c r="G14" s="79"/>
      <c r="H14" s="80" t="s">
        <v>79</v>
      </c>
      <c r="I14" s="80"/>
      <c r="J14" s="80"/>
      <c r="K14" s="80"/>
    </row>
    <row r="15" s="59" customFormat="1" ht="23" customHeight="1" spans="1:11">
      <c r="A15" s="63" t="s">
        <v>80</v>
      </c>
      <c r="B15" s="63" t="s">
        <v>81</v>
      </c>
      <c r="C15" s="63" t="s">
        <v>82</v>
      </c>
      <c r="D15" s="63" t="s">
        <v>83</v>
      </c>
      <c r="E15" s="63"/>
      <c r="F15" s="63" t="s">
        <v>84</v>
      </c>
      <c r="G15" s="63"/>
      <c r="H15" s="63" t="s">
        <v>85</v>
      </c>
      <c r="I15" s="63" t="s">
        <v>62</v>
      </c>
      <c r="J15" s="63" t="s">
        <v>64</v>
      </c>
      <c r="K15" s="63" t="s">
        <v>86</v>
      </c>
    </row>
    <row r="16" s="59" customFormat="1" ht="23" customHeight="1" spans="1:11">
      <c r="A16" s="63"/>
      <c r="B16" s="63" t="s">
        <v>87</v>
      </c>
      <c r="C16" s="63" t="s">
        <v>88</v>
      </c>
      <c r="D16" s="81" t="s">
        <v>89</v>
      </c>
      <c r="E16" s="82"/>
      <c r="F16" s="83" t="s">
        <v>90</v>
      </c>
      <c r="G16" s="83"/>
      <c r="H16" s="84">
        <v>273</v>
      </c>
      <c r="I16" s="84">
        <v>2</v>
      </c>
      <c r="J16" s="84">
        <v>2</v>
      </c>
      <c r="K16" s="84"/>
    </row>
    <row r="17" s="59" customFormat="1" ht="45" customHeight="1" spans="1:11">
      <c r="A17" s="63"/>
      <c r="B17" s="63"/>
      <c r="C17" s="63"/>
      <c r="D17" s="81" t="s">
        <v>91</v>
      </c>
      <c r="E17" s="82"/>
      <c r="F17" s="83" t="s">
        <v>92</v>
      </c>
      <c r="G17" s="83" t="s">
        <v>92</v>
      </c>
      <c r="H17" s="84">
        <v>0</v>
      </c>
      <c r="I17" s="84">
        <v>2</v>
      </c>
      <c r="J17" s="84">
        <v>0</v>
      </c>
      <c r="K17" s="99" t="s">
        <v>93</v>
      </c>
    </row>
    <row r="18" s="59" customFormat="1" ht="23" customHeight="1" spans="1:11">
      <c r="A18" s="63"/>
      <c r="B18" s="63"/>
      <c r="C18" s="63"/>
      <c r="D18" s="81" t="s">
        <v>94</v>
      </c>
      <c r="E18" s="82"/>
      <c r="F18" s="83" t="s">
        <v>95</v>
      </c>
      <c r="G18" s="83" t="s">
        <v>95</v>
      </c>
      <c r="H18" s="84" t="s">
        <v>96</v>
      </c>
      <c r="I18" s="84">
        <v>2</v>
      </c>
      <c r="J18" s="84">
        <v>2</v>
      </c>
      <c r="K18" s="100"/>
    </row>
    <row r="19" s="59" customFormat="1" ht="23" customHeight="1" spans="1:11">
      <c r="A19" s="63"/>
      <c r="B19" s="63"/>
      <c r="C19" s="63"/>
      <c r="D19" s="81" t="s">
        <v>97</v>
      </c>
      <c r="E19" s="82"/>
      <c r="F19" s="83" t="s">
        <v>98</v>
      </c>
      <c r="G19" s="83" t="s">
        <v>98</v>
      </c>
      <c r="H19" s="84" t="s">
        <v>99</v>
      </c>
      <c r="I19" s="84">
        <v>2</v>
      </c>
      <c r="J19" s="84">
        <v>2</v>
      </c>
      <c r="K19" s="100"/>
    </row>
    <row r="20" s="59" customFormat="1" ht="23" customHeight="1" spans="1:11">
      <c r="A20" s="63"/>
      <c r="B20" s="63"/>
      <c r="C20" s="63"/>
      <c r="D20" s="81" t="s">
        <v>100</v>
      </c>
      <c r="E20" s="82"/>
      <c r="F20" s="83" t="s">
        <v>101</v>
      </c>
      <c r="G20" s="83" t="s">
        <v>101</v>
      </c>
      <c r="H20" s="84">
        <v>1590</v>
      </c>
      <c r="I20" s="84">
        <v>2</v>
      </c>
      <c r="J20" s="84">
        <v>2</v>
      </c>
      <c r="K20" s="100"/>
    </row>
    <row r="21" s="59" customFormat="1" ht="23" customHeight="1" spans="1:11">
      <c r="A21" s="63"/>
      <c r="B21" s="63"/>
      <c r="C21" s="63"/>
      <c r="D21" s="81" t="s">
        <v>102</v>
      </c>
      <c r="E21" s="82"/>
      <c r="F21" s="83" t="s">
        <v>103</v>
      </c>
      <c r="G21" s="83" t="s">
        <v>103</v>
      </c>
      <c r="H21" s="84">
        <v>1816</v>
      </c>
      <c r="I21" s="84">
        <v>2</v>
      </c>
      <c r="J21" s="84">
        <v>2</v>
      </c>
      <c r="K21" s="100"/>
    </row>
    <row r="22" s="59" customFormat="1" ht="23" customHeight="1" spans="1:11">
      <c r="A22" s="63"/>
      <c r="B22" s="63"/>
      <c r="C22" s="63"/>
      <c r="D22" s="81" t="s">
        <v>104</v>
      </c>
      <c r="E22" s="82"/>
      <c r="F22" s="83" t="s">
        <v>105</v>
      </c>
      <c r="G22" s="83" t="s">
        <v>105</v>
      </c>
      <c r="H22" s="84">
        <v>0</v>
      </c>
      <c r="I22" s="84">
        <v>2</v>
      </c>
      <c r="J22" s="84">
        <v>2</v>
      </c>
      <c r="K22" s="100"/>
    </row>
    <row r="23" s="59" customFormat="1" ht="23" customHeight="1" spans="1:11">
      <c r="A23" s="63"/>
      <c r="B23" s="63"/>
      <c r="C23" s="63"/>
      <c r="D23" s="81" t="s">
        <v>106</v>
      </c>
      <c r="E23" s="82"/>
      <c r="F23" s="83" t="s">
        <v>107</v>
      </c>
      <c r="G23" s="83" t="s">
        <v>107</v>
      </c>
      <c r="H23" s="84">
        <v>27</v>
      </c>
      <c r="I23" s="84">
        <v>2</v>
      </c>
      <c r="J23" s="84">
        <v>2</v>
      </c>
      <c r="K23" s="100"/>
    </row>
    <row r="24" s="59" customFormat="1" ht="41" customHeight="1" spans="1:11">
      <c r="A24" s="63"/>
      <c r="B24" s="63"/>
      <c r="C24" s="63"/>
      <c r="D24" s="81" t="s">
        <v>108</v>
      </c>
      <c r="E24" s="82"/>
      <c r="F24" s="83" t="s">
        <v>109</v>
      </c>
      <c r="G24" s="83"/>
      <c r="H24" s="85" t="s">
        <v>110</v>
      </c>
      <c r="I24" s="84">
        <v>2</v>
      </c>
      <c r="J24" s="84">
        <v>1</v>
      </c>
      <c r="K24" s="101" t="s">
        <v>111</v>
      </c>
    </row>
    <row r="25" s="59" customFormat="1" ht="23" customHeight="1" spans="1:11">
      <c r="A25" s="63"/>
      <c r="B25" s="63"/>
      <c r="C25" s="63" t="s">
        <v>112</v>
      </c>
      <c r="D25" s="81" t="s">
        <v>113</v>
      </c>
      <c r="E25" s="82"/>
      <c r="F25" s="86">
        <v>1</v>
      </c>
      <c r="G25" s="86"/>
      <c r="H25" s="87">
        <v>1</v>
      </c>
      <c r="I25" s="84">
        <v>2</v>
      </c>
      <c r="J25" s="84">
        <v>2</v>
      </c>
      <c r="K25" s="100"/>
    </row>
    <row r="26" s="59" customFormat="1" ht="48" customHeight="1" spans="1:11">
      <c r="A26" s="63"/>
      <c r="B26" s="63"/>
      <c r="C26" s="63"/>
      <c r="D26" s="81" t="s">
        <v>91</v>
      </c>
      <c r="E26" s="82"/>
      <c r="F26" s="83" t="s">
        <v>114</v>
      </c>
      <c r="G26" s="83"/>
      <c r="H26" s="88" t="s">
        <v>115</v>
      </c>
      <c r="I26" s="84">
        <v>2</v>
      </c>
      <c r="J26" s="84">
        <v>0</v>
      </c>
      <c r="K26" s="99" t="s">
        <v>93</v>
      </c>
    </row>
    <row r="27" s="59" customFormat="1" ht="23" customHeight="1" spans="1:11">
      <c r="A27" s="63"/>
      <c r="B27" s="63"/>
      <c r="C27" s="63"/>
      <c r="D27" s="81" t="s">
        <v>94</v>
      </c>
      <c r="E27" s="82"/>
      <c r="F27" s="83" t="s">
        <v>114</v>
      </c>
      <c r="G27" s="83"/>
      <c r="H27" s="88" t="s">
        <v>116</v>
      </c>
      <c r="I27" s="84">
        <v>2</v>
      </c>
      <c r="J27" s="84">
        <v>2</v>
      </c>
      <c r="K27" s="100"/>
    </row>
    <row r="28" s="59" customFormat="1" ht="23" customHeight="1" spans="1:11">
      <c r="A28" s="63"/>
      <c r="B28" s="63"/>
      <c r="C28" s="63"/>
      <c r="D28" s="81" t="s">
        <v>97</v>
      </c>
      <c r="E28" s="82"/>
      <c r="F28" s="83" t="s">
        <v>117</v>
      </c>
      <c r="G28" s="83"/>
      <c r="H28" s="89">
        <v>1</v>
      </c>
      <c r="I28" s="84">
        <v>2</v>
      </c>
      <c r="J28" s="84">
        <v>2</v>
      </c>
      <c r="K28" s="100"/>
    </row>
    <row r="29" s="59" customFormat="1" ht="23" customHeight="1" spans="1:11">
      <c r="A29" s="63"/>
      <c r="B29" s="63"/>
      <c r="C29" s="63"/>
      <c r="D29" s="81" t="s">
        <v>102</v>
      </c>
      <c r="E29" s="82"/>
      <c r="F29" s="83" t="s">
        <v>114</v>
      </c>
      <c r="G29" s="83"/>
      <c r="H29" s="88" t="s">
        <v>116</v>
      </c>
      <c r="I29" s="84">
        <v>2</v>
      </c>
      <c r="J29" s="84">
        <v>2</v>
      </c>
      <c r="K29" s="100"/>
    </row>
    <row r="30" s="59" customFormat="1" ht="23" customHeight="1" spans="1:11">
      <c r="A30" s="63"/>
      <c r="B30" s="63"/>
      <c r="C30" s="63"/>
      <c r="D30" s="81" t="s">
        <v>100</v>
      </c>
      <c r="E30" s="82"/>
      <c r="F30" s="86">
        <v>1</v>
      </c>
      <c r="G30" s="86"/>
      <c r="H30" s="89">
        <v>1</v>
      </c>
      <c r="I30" s="84">
        <v>2</v>
      </c>
      <c r="J30" s="84">
        <v>2</v>
      </c>
      <c r="K30" s="100"/>
    </row>
    <row r="31" s="59" customFormat="1" ht="23" customHeight="1" spans="1:11">
      <c r="A31" s="63"/>
      <c r="B31" s="63"/>
      <c r="C31" s="63"/>
      <c r="D31" s="81" t="s">
        <v>104</v>
      </c>
      <c r="E31" s="82"/>
      <c r="F31" s="83" t="s">
        <v>114</v>
      </c>
      <c r="G31" s="83"/>
      <c r="H31" s="88" t="s">
        <v>116</v>
      </c>
      <c r="I31" s="84">
        <v>2</v>
      </c>
      <c r="J31" s="84">
        <v>2</v>
      </c>
      <c r="K31" s="100"/>
    </row>
    <row r="32" s="59" customFormat="1" ht="23" customHeight="1" spans="1:11">
      <c r="A32" s="63"/>
      <c r="B32" s="63"/>
      <c r="C32" s="63"/>
      <c r="D32" s="81" t="s">
        <v>118</v>
      </c>
      <c r="E32" s="82"/>
      <c r="F32" s="83" t="s">
        <v>114</v>
      </c>
      <c r="G32" s="83"/>
      <c r="H32" s="88" t="s">
        <v>116</v>
      </c>
      <c r="I32" s="84">
        <v>2</v>
      </c>
      <c r="J32" s="84">
        <v>2</v>
      </c>
      <c r="K32" s="100"/>
    </row>
    <row r="33" s="59" customFormat="1" ht="38" customHeight="1" spans="1:11">
      <c r="A33" s="63"/>
      <c r="B33" s="63"/>
      <c r="C33" s="63"/>
      <c r="D33" s="81" t="s">
        <v>108</v>
      </c>
      <c r="E33" s="82"/>
      <c r="F33" s="86">
        <v>1</v>
      </c>
      <c r="G33" s="86"/>
      <c r="H33" s="89">
        <v>0.95</v>
      </c>
      <c r="I33" s="84">
        <v>2</v>
      </c>
      <c r="J33" s="84">
        <v>1</v>
      </c>
      <c r="K33" s="101" t="s">
        <v>111</v>
      </c>
    </row>
    <row r="34" s="59" customFormat="1" ht="23" customHeight="1" spans="1:11">
      <c r="A34" s="63"/>
      <c r="B34" s="63"/>
      <c r="C34" s="63" t="s">
        <v>119</v>
      </c>
      <c r="D34" s="81" t="s">
        <v>108</v>
      </c>
      <c r="E34" s="82"/>
      <c r="F34" s="83" t="s">
        <v>120</v>
      </c>
      <c r="G34" s="83"/>
      <c r="H34" s="85" t="s">
        <v>120</v>
      </c>
      <c r="I34" s="84">
        <v>2</v>
      </c>
      <c r="J34" s="84">
        <v>2</v>
      </c>
      <c r="K34" s="102"/>
    </row>
    <row r="35" s="59" customFormat="1" ht="23" customHeight="1" spans="1:11">
      <c r="A35" s="63"/>
      <c r="B35" s="63"/>
      <c r="C35" s="63"/>
      <c r="D35" s="81" t="s">
        <v>121</v>
      </c>
      <c r="E35" s="82"/>
      <c r="F35" s="83" t="s">
        <v>120</v>
      </c>
      <c r="G35" s="83"/>
      <c r="H35" s="85" t="s">
        <v>120</v>
      </c>
      <c r="I35" s="84">
        <v>2</v>
      </c>
      <c r="J35" s="84">
        <v>2</v>
      </c>
      <c r="K35" s="102"/>
    </row>
    <row r="36" s="59" customFormat="1" ht="23" customHeight="1" spans="1:11">
      <c r="A36" s="63"/>
      <c r="B36" s="63"/>
      <c r="C36" s="63"/>
      <c r="D36" s="81" t="s">
        <v>100</v>
      </c>
      <c r="E36" s="82"/>
      <c r="F36" s="86">
        <v>1</v>
      </c>
      <c r="G36" s="86"/>
      <c r="H36" s="90">
        <v>1</v>
      </c>
      <c r="I36" s="84">
        <v>2</v>
      </c>
      <c r="J36" s="84">
        <v>2</v>
      </c>
      <c r="K36" s="102"/>
    </row>
    <row r="37" s="59" customFormat="1" ht="23" customHeight="1" spans="1:11">
      <c r="A37" s="63"/>
      <c r="B37" s="63"/>
      <c r="C37" s="63"/>
      <c r="D37" s="81" t="s">
        <v>122</v>
      </c>
      <c r="E37" s="82"/>
      <c r="F37" s="83" t="s">
        <v>123</v>
      </c>
      <c r="G37" s="83"/>
      <c r="H37" s="88" t="s">
        <v>123</v>
      </c>
      <c r="I37" s="84">
        <v>2</v>
      </c>
      <c r="J37" s="84">
        <v>2</v>
      </c>
      <c r="K37" s="103"/>
    </row>
    <row r="38" s="59" customFormat="1" ht="23" customHeight="1" spans="1:11">
      <c r="A38" s="63"/>
      <c r="B38" s="63"/>
      <c r="C38" s="63" t="s">
        <v>124</v>
      </c>
      <c r="D38" s="81" t="s">
        <v>125</v>
      </c>
      <c r="E38" s="82"/>
      <c r="F38" s="86">
        <v>1</v>
      </c>
      <c r="G38" s="86"/>
      <c r="H38" s="89">
        <v>1</v>
      </c>
      <c r="I38" s="84">
        <v>2</v>
      </c>
      <c r="J38" s="84">
        <v>2</v>
      </c>
      <c r="K38" s="102"/>
    </row>
    <row r="39" s="59" customFormat="1" ht="37" customHeight="1" spans="1:11">
      <c r="A39" s="63"/>
      <c r="B39" s="63"/>
      <c r="C39" s="63"/>
      <c r="D39" s="81" t="s">
        <v>126</v>
      </c>
      <c r="E39" s="82"/>
      <c r="F39" s="83" t="s">
        <v>127</v>
      </c>
      <c r="G39" s="83"/>
      <c r="H39" s="91">
        <v>1566.89</v>
      </c>
      <c r="I39" s="84">
        <v>2</v>
      </c>
      <c r="J39" s="84">
        <v>1</v>
      </c>
      <c r="K39" s="104" t="s">
        <v>128</v>
      </c>
    </row>
    <row r="40" s="59" customFormat="1" ht="23" customHeight="1" spans="1:11">
      <c r="A40" s="63"/>
      <c r="B40" s="63"/>
      <c r="C40" s="63"/>
      <c r="D40" s="81" t="s">
        <v>129</v>
      </c>
      <c r="E40" s="82"/>
      <c r="F40" s="83" t="s">
        <v>130</v>
      </c>
      <c r="G40" s="83"/>
      <c r="H40" s="92">
        <v>3674.94</v>
      </c>
      <c r="I40" s="84">
        <v>2</v>
      </c>
      <c r="J40" s="84">
        <v>2</v>
      </c>
      <c r="K40" s="89"/>
    </row>
    <row r="41" s="59" customFormat="1" ht="23" customHeight="1" spans="1:11">
      <c r="A41" s="63"/>
      <c r="B41" s="63" t="s">
        <v>131</v>
      </c>
      <c r="C41" s="63" t="s">
        <v>132</v>
      </c>
      <c r="D41" s="81" t="s">
        <v>133</v>
      </c>
      <c r="E41" s="82"/>
      <c r="F41" s="83" t="s">
        <v>134</v>
      </c>
      <c r="G41" s="83"/>
      <c r="H41" s="93" t="s">
        <v>134</v>
      </c>
      <c r="I41" s="84">
        <v>2</v>
      </c>
      <c r="J41" s="84">
        <v>2</v>
      </c>
      <c r="K41" s="87"/>
    </row>
    <row r="42" s="59" customFormat="1" ht="23" customHeight="1" spans="1:11">
      <c r="A42" s="63"/>
      <c r="B42" s="63"/>
      <c r="C42" s="63" t="s">
        <v>135</v>
      </c>
      <c r="D42" s="81" t="s">
        <v>89</v>
      </c>
      <c r="E42" s="82"/>
      <c r="F42" s="83" t="s">
        <v>136</v>
      </c>
      <c r="G42" s="83"/>
      <c r="H42" s="93" t="s">
        <v>136</v>
      </c>
      <c r="I42" s="84">
        <v>2</v>
      </c>
      <c r="J42" s="84">
        <v>2</v>
      </c>
      <c r="K42" s="87"/>
    </row>
    <row r="43" s="59" customFormat="1" ht="23" customHeight="1" spans="1:11">
      <c r="A43" s="63"/>
      <c r="B43" s="63"/>
      <c r="C43" s="63"/>
      <c r="D43" s="81" t="s">
        <v>137</v>
      </c>
      <c r="E43" s="82"/>
      <c r="F43" s="83" t="s">
        <v>138</v>
      </c>
      <c r="G43" s="83"/>
      <c r="H43" s="93" t="s">
        <v>138</v>
      </c>
      <c r="I43" s="84">
        <v>3</v>
      </c>
      <c r="J43" s="84">
        <v>3</v>
      </c>
      <c r="K43" s="87"/>
    </row>
    <row r="44" s="59" customFormat="1" ht="23" customHeight="1" spans="1:11">
      <c r="A44" s="63"/>
      <c r="B44" s="63"/>
      <c r="C44" s="63"/>
      <c r="D44" s="81" t="s">
        <v>139</v>
      </c>
      <c r="E44" s="82"/>
      <c r="F44" s="83" t="s">
        <v>140</v>
      </c>
      <c r="G44" s="83"/>
      <c r="H44" s="93" t="s">
        <v>140</v>
      </c>
      <c r="I44" s="84">
        <v>3</v>
      </c>
      <c r="J44" s="84">
        <v>3</v>
      </c>
      <c r="K44" s="87"/>
    </row>
    <row r="45" s="59" customFormat="1" ht="23" customHeight="1" spans="1:11">
      <c r="A45" s="63"/>
      <c r="B45" s="63"/>
      <c r="C45" s="63"/>
      <c r="D45" s="81" t="s">
        <v>141</v>
      </c>
      <c r="E45" s="82"/>
      <c r="F45" s="83" t="s">
        <v>142</v>
      </c>
      <c r="G45" s="83"/>
      <c r="H45" s="93" t="s">
        <v>142</v>
      </c>
      <c r="I45" s="84">
        <v>3</v>
      </c>
      <c r="J45" s="84">
        <v>3</v>
      </c>
      <c r="K45" s="87"/>
    </row>
    <row r="46" s="59" customFormat="1" ht="23" customHeight="1" spans="1:11">
      <c r="A46" s="63"/>
      <c r="B46" s="63"/>
      <c r="C46" s="63"/>
      <c r="D46" s="81" t="s">
        <v>100</v>
      </c>
      <c r="E46" s="82"/>
      <c r="F46" s="83" t="s">
        <v>138</v>
      </c>
      <c r="G46" s="83"/>
      <c r="H46" s="93" t="s">
        <v>138</v>
      </c>
      <c r="I46" s="84">
        <v>3</v>
      </c>
      <c r="J46" s="84">
        <v>3</v>
      </c>
      <c r="K46" s="87"/>
    </row>
    <row r="47" s="59" customFormat="1" ht="23" customHeight="1" spans="1:11">
      <c r="A47" s="63"/>
      <c r="B47" s="63"/>
      <c r="C47" s="63"/>
      <c r="D47" s="81" t="s">
        <v>104</v>
      </c>
      <c r="E47" s="82"/>
      <c r="F47" s="83" t="s">
        <v>143</v>
      </c>
      <c r="G47" s="83"/>
      <c r="H47" s="93" t="s">
        <v>143</v>
      </c>
      <c r="I47" s="84">
        <v>3</v>
      </c>
      <c r="J47" s="84">
        <v>3</v>
      </c>
      <c r="K47" s="89"/>
    </row>
    <row r="48" s="59" customFormat="1" ht="23" customHeight="1" spans="1:11">
      <c r="A48" s="63"/>
      <c r="B48" s="63"/>
      <c r="C48" s="63" t="s">
        <v>144</v>
      </c>
      <c r="D48" s="81" t="s">
        <v>145</v>
      </c>
      <c r="E48" s="82"/>
      <c r="F48" s="83" t="s">
        <v>114</v>
      </c>
      <c r="G48" s="83"/>
      <c r="H48" s="85" t="s">
        <v>114</v>
      </c>
      <c r="I48" s="84">
        <v>3</v>
      </c>
      <c r="J48" s="84">
        <v>3</v>
      </c>
      <c r="K48" s="87"/>
    </row>
    <row r="49" s="59" customFormat="1" ht="23" customHeight="1" spans="1:11">
      <c r="A49" s="63"/>
      <c r="B49" s="63"/>
      <c r="C49" s="63"/>
      <c r="D49" s="81" t="s">
        <v>146</v>
      </c>
      <c r="E49" s="82"/>
      <c r="F49" s="83" t="s">
        <v>114</v>
      </c>
      <c r="G49" s="83"/>
      <c r="H49" s="85" t="s">
        <v>114</v>
      </c>
      <c r="I49" s="84">
        <v>3</v>
      </c>
      <c r="J49" s="84">
        <v>3</v>
      </c>
      <c r="K49" s="87"/>
    </row>
    <row r="50" s="59" customFormat="1" ht="23" customHeight="1" spans="1:11">
      <c r="A50" s="63"/>
      <c r="B50" s="63"/>
      <c r="C50" s="63"/>
      <c r="D50" s="81" t="s">
        <v>147</v>
      </c>
      <c r="E50" s="82"/>
      <c r="F50" s="83" t="s">
        <v>114</v>
      </c>
      <c r="G50" s="83" t="s">
        <v>114</v>
      </c>
      <c r="H50" s="85" t="s">
        <v>114</v>
      </c>
      <c r="I50" s="84">
        <v>3</v>
      </c>
      <c r="J50" s="84">
        <v>3</v>
      </c>
      <c r="K50" s="89"/>
    </row>
    <row r="51" s="59" customFormat="1" ht="23" customHeight="1" spans="1:11">
      <c r="A51" s="63"/>
      <c r="B51" s="63"/>
      <c r="C51" s="63" t="s">
        <v>148</v>
      </c>
      <c r="D51" s="81" t="s">
        <v>149</v>
      </c>
      <c r="E51" s="82"/>
      <c r="F51" s="83" t="s">
        <v>114</v>
      </c>
      <c r="G51" s="83"/>
      <c r="H51" s="85" t="s">
        <v>114</v>
      </c>
      <c r="I51" s="84">
        <v>2</v>
      </c>
      <c r="J51" s="84">
        <v>2</v>
      </c>
      <c r="K51" s="87"/>
    </row>
    <row r="52" s="59" customFormat="1" ht="44" customHeight="1" spans="1:11">
      <c r="A52" s="63"/>
      <c r="B52" s="94" t="s">
        <v>150</v>
      </c>
      <c r="C52" s="63" t="s">
        <v>151</v>
      </c>
      <c r="D52" s="81" t="s">
        <v>152</v>
      </c>
      <c r="E52" s="82"/>
      <c r="F52" s="83" t="s">
        <v>153</v>
      </c>
      <c r="G52" s="83"/>
      <c r="H52" s="90">
        <v>0.95</v>
      </c>
      <c r="I52" s="84">
        <v>10</v>
      </c>
      <c r="J52" s="84">
        <v>10</v>
      </c>
      <c r="K52" s="71"/>
    </row>
    <row r="53" s="59" customFormat="1" ht="26.25" customHeight="1" spans="1:11">
      <c r="A53" s="63" t="s">
        <v>154</v>
      </c>
      <c r="B53" s="63"/>
      <c r="C53" s="63"/>
      <c r="D53" s="63"/>
      <c r="E53" s="63"/>
      <c r="F53" s="63"/>
      <c r="G53" s="63"/>
      <c r="H53" s="63"/>
      <c r="I53" s="69">
        <f>K6+SUM(J16:J52)</f>
        <v>92.4017110879937</v>
      </c>
      <c r="J53" s="69"/>
      <c r="K53" s="69"/>
    </row>
    <row r="54" s="1" customFormat="1" ht="22" customHeight="1" spans="1:11">
      <c r="A54" s="95" t="s">
        <v>155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</row>
  </sheetData>
  <mergeCells count="11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B11:G11"/>
    <mergeCell ref="H11:K11"/>
    <mergeCell ref="B12:G12"/>
    <mergeCell ref="H12:K12"/>
    <mergeCell ref="B13:G13"/>
    <mergeCell ref="H13:K13"/>
    <mergeCell ref="B14:G14"/>
    <mergeCell ref="H14:K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A53:H53"/>
    <mergeCell ref="I53:K53"/>
    <mergeCell ref="A54:K54"/>
    <mergeCell ref="A5:A12"/>
    <mergeCell ref="A13:A14"/>
    <mergeCell ref="A15:A52"/>
    <mergeCell ref="B16:B40"/>
    <mergeCell ref="B41:B51"/>
    <mergeCell ref="C16:C24"/>
    <mergeCell ref="C25:C33"/>
    <mergeCell ref="C34:C37"/>
    <mergeCell ref="C38:C40"/>
    <mergeCell ref="C42:C47"/>
    <mergeCell ref="C48:C50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3"/>
  <sheetViews>
    <sheetView topLeftCell="A3"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160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v>1342.8</v>
      </c>
      <c r="E7" s="17">
        <v>1342.8</v>
      </c>
      <c r="F7" s="17">
        <v>904.96</v>
      </c>
      <c r="G7" s="15">
        <v>10</v>
      </c>
      <c r="H7" s="16">
        <f>F7/E7</f>
        <v>0.673935061066428</v>
      </c>
      <c r="I7" s="46">
        <f>G7*H7</f>
        <v>6.73935061066428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1342.8</v>
      </c>
      <c r="E8" s="17">
        <v>1342.8</v>
      </c>
      <c r="F8" s="17">
        <v>904.96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20" customHeight="1" spans="1:14">
      <c r="A12" s="13"/>
      <c r="B12" s="22" t="s">
        <v>177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28.5" spans="1:9">
      <c r="A14" s="26"/>
      <c r="B14" s="27" t="s">
        <v>185</v>
      </c>
      <c r="C14" s="28" t="s">
        <v>88</v>
      </c>
      <c r="D14" s="22" t="s">
        <v>186</v>
      </c>
      <c r="E14" s="30" t="s">
        <v>187</v>
      </c>
      <c r="F14" s="57">
        <v>430.06</v>
      </c>
      <c r="G14" s="30">
        <v>7</v>
      </c>
      <c r="H14" s="30">
        <v>7</v>
      </c>
      <c r="I14" s="48"/>
    </row>
    <row r="15" s="2" customFormat="1" ht="28.5" spans="1:9">
      <c r="A15" s="26"/>
      <c r="B15" s="31"/>
      <c r="C15" s="58"/>
      <c r="D15" s="22" t="s">
        <v>188</v>
      </c>
      <c r="E15" s="30" t="s">
        <v>189</v>
      </c>
      <c r="F15" s="30">
        <v>474.9</v>
      </c>
      <c r="G15" s="30">
        <v>7</v>
      </c>
      <c r="H15" s="30">
        <v>7</v>
      </c>
      <c r="I15" s="49"/>
    </row>
    <row r="16" s="2" customFormat="1" ht="57" spans="1:9">
      <c r="A16" s="26"/>
      <c r="B16" s="31"/>
      <c r="C16" s="28" t="s">
        <v>190</v>
      </c>
      <c r="D16" s="22" t="s">
        <v>191</v>
      </c>
      <c r="E16" s="33" t="s">
        <v>192</v>
      </c>
      <c r="F16" s="34" t="s">
        <v>193</v>
      </c>
      <c r="G16" s="30">
        <v>7</v>
      </c>
      <c r="H16" s="30">
        <v>7</v>
      </c>
      <c r="I16" s="48"/>
    </row>
    <row r="17" s="2" customFormat="1" ht="71.25" spans="1:9">
      <c r="A17" s="26"/>
      <c r="B17" s="31"/>
      <c r="C17" s="58"/>
      <c r="D17" s="22" t="s">
        <v>194</v>
      </c>
      <c r="E17" s="33" t="s">
        <v>192</v>
      </c>
      <c r="F17" s="34" t="s">
        <v>193</v>
      </c>
      <c r="G17" s="30">
        <v>7</v>
      </c>
      <c r="H17" s="30">
        <v>7</v>
      </c>
      <c r="I17" s="49"/>
    </row>
    <row r="18" s="2" customFormat="1" ht="57" spans="1:9">
      <c r="A18" s="26"/>
      <c r="B18" s="31"/>
      <c r="C18" s="28" t="s">
        <v>119</v>
      </c>
      <c r="D18" s="22" t="s">
        <v>195</v>
      </c>
      <c r="E18" s="33" t="s">
        <v>120</v>
      </c>
      <c r="F18" s="34" t="s">
        <v>193</v>
      </c>
      <c r="G18" s="30">
        <v>7</v>
      </c>
      <c r="H18" s="30">
        <v>7</v>
      </c>
      <c r="I18" s="48"/>
    </row>
    <row r="19" s="2" customFormat="1" ht="57" spans="1:9">
      <c r="A19" s="26"/>
      <c r="B19" s="31"/>
      <c r="C19" s="58"/>
      <c r="D19" s="22" t="s">
        <v>196</v>
      </c>
      <c r="E19" s="33" t="s">
        <v>120</v>
      </c>
      <c r="F19" s="34" t="s">
        <v>193</v>
      </c>
      <c r="G19" s="30">
        <v>7</v>
      </c>
      <c r="H19" s="30">
        <v>7</v>
      </c>
      <c r="I19" s="48"/>
    </row>
    <row r="20" s="2" customFormat="1" ht="28.5" spans="1:9">
      <c r="A20" s="26"/>
      <c r="B20" s="31"/>
      <c r="C20" s="28" t="s">
        <v>197</v>
      </c>
      <c r="D20" s="22" t="s">
        <v>198</v>
      </c>
      <c r="E20" s="33" t="s">
        <v>199</v>
      </c>
      <c r="F20" s="34" t="s">
        <v>199</v>
      </c>
      <c r="G20" s="30">
        <v>8</v>
      </c>
      <c r="H20" s="30">
        <v>8</v>
      </c>
      <c r="I20" s="49"/>
    </row>
    <row r="21" s="2" customFormat="1" ht="28.5" spans="1:9">
      <c r="A21" s="26"/>
      <c r="B21" s="52" t="s">
        <v>200</v>
      </c>
      <c r="C21" s="35" t="s">
        <v>201</v>
      </c>
      <c r="D21" s="22" t="s">
        <v>202</v>
      </c>
      <c r="E21" s="33" t="s">
        <v>203</v>
      </c>
      <c r="F21" s="34" t="s">
        <v>193</v>
      </c>
      <c r="G21" s="30">
        <v>15</v>
      </c>
      <c r="H21" s="10">
        <v>15</v>
      </c>
      <c r="I21" s="49"/>
    </row>
    <row r="22" s="2" customFormat="1" ht="42.75" spans="1:9">
      <c r="A22" s="26"/>
      <c r="B22" s="52"/>
      <c r="C22" s="35" t="s">
        <v>204</v>
      </c>
      <c r="D22" s="22" t="s">
        <v>205</v>
      </c>
      <c r="E22" s="33" t="s">
        <v>203</v>
      </c>
      <c r="F22" s="34" t="s">
        <v>193</v>
      </c>
      <c r="G22" s="30">
        <v>15</v>
      </c>
      <c r="H22" s="10">
        <v>15</v>
      </c>
      <c r="I22" s="48"/>
    </row>
    <row r="23" s="2" customFormat="1" ht="38.25" spans="1:9">
      <c r="A23" s="26"/>
      <c r="B23" s="27" t="s">
        <v>206</v>
      </c>
      <c r="C23" s="28" t="s">
        <v>207</v>
      </c>
      <c r="D23" s="22" t="s">
        <v>208</v>
      </c>
      <c r="E23" s="37" t="s">
        <v>153</v>
      </c>
      <c r="F23" s="38">
        <v>0.95</v>
      </c>
      <c r="G23" s="30">
        <v>10</v>
      </c>
      <c r="H23" s="10">
        <v>10</v>
      </c>
      <c r="I23" s="48"/>
    </row>
    <row r="24" s="2" customFormat="1" ht="20" customHeight="1" spans="1:9">
      <c r="A24" s="11" t="s">
        <v>209</v>
      </c>
      <c r="B24" s="11"/>
      <c r="C24" s="11"/>
      <c r="D24" s="11"/>
      <c r="E24" s="11"/>
      <c r="F24" s="11"/>
      <c r="G24" s="39">
        <f>I7+SUM(H14:H23)</f>
        <v>96.7393506106643</v>
      </c>
      <c r="H24" s="40"/>
      <c r="I24" s="50"/>
    </row>
    <row r="25" s="1" customFormat="1" ht="22" customHeight="1" spans="1:9">
      <c r="A25" s="41" t="s">
        <v>210</v>
      </c>
      <c r="B25" s="42"/>
      <c r="C25" s="42"/>
      <c r="D25" s="42"/>
      <c r="E25" s="42"/>
      <c r="F25" s="42"/>
      <c r="G25" s="42"/>
      <c r="H25" s="42"/>
      <c r="I25" s="42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  <row r="32" s="1" customFormat="1" spans="1:9">
      <c r="A32" s="43"/>
      <c r="B32" s="43"/>
      <c r="C32" s="43"/>
      <c r="D32" s="43"/>
      <c r="E32" s="43"/>
      <c r="F32" s="43"/>
      <c r="G32" s="43"/>
      <c r="H32" s="43"/>
      <c r="I32" s="43"/>
    </row>
    <row r="33" s="1" customFormat="1" spans="1:9">
      <c r="A33" s="43"/>
      <c r="B33" s="43"/>
      <c r="C33" s="43"/>
      <c r="D33" s="43"/>
      <c r="E33" s="43"/>
      <c r="F33" s="43"/>
      <c r="G33" s="43"/>
      <c r="H33" s="43"/>
      <c r="I33" s="43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20"/>
    <mergeCell ref="B21:B22"/>
    <mergeCell ref="C14:C15"/>
    <mergeCell ref="C16:C17"/>
    <mergeCell ref="C18:C19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30"/>
  <sheetViews>
    <sheetView topLeftCell="A6"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211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>SUM(D8:D10)</f>
        <v>40</v>
      </c>
      <c r="E7" s="12">
        <f>SUM(E8:E10)</f>
        <v>69.4</v>
      </c>
      <c r="F7" s="12">
        <f>SUM(F8:F10)</f>
        <v>48</v>
      </c>
      <c r="G7" s="15">
        <v>10</v>
      </c>
      <c r="H7" s="16">
        <f>F7/E7</f>
        <v>0.69164265129683</v>
      </c>
      <c r="I7" s="46">
        <f>G7*H7</f>
        <v>6.9164265129683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40</v>
      </c>
      <c r="E8" s="17">
        <v>69.4</v>
      </c>
      <c r="F8" s="17">
        <v>48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27" customHeight="1" spans="1:14">
      <c r="A12" s="13"/>
      <c r="B12" s="22" t="s">
        <v>212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28.5" spans="1:9">
      <c r="A14" s="26"/>
      <c r="B14" s="27" t="s">
        <v>185</v>
      </c>
      <c r="C14" s="28" t="s">
        <v>88</v>
      </c>
      <c r="D14" s="22" t="s">
        <v>213</v>
      </c>
      <c r="E14" s="30">
        <v>20</v>
      </c>
      <c r="F14" s="57">
        <v>33</v>
      </c>
      <c r="G14" s="30">
        <v>10</v>
      </c>
      <c r="H14" s="30">
        <v>10</v>
      </c>
      <c r="I14" s="48"/>
    </row>
    <row r="15" s="2" customFormat="1" ht="28.5" spans="1:9">
      <c r="A15" s="26"/>
      <c r="B15" s="31"/>
      <c r="C15" s="58"/>
      <c r="D15" s="22" t="s">
        <v>214</v>
      </c>
      <c r="E15" s="30">
        <v>20</v>
      </c>
      <c r="F15" s="30">
        <v>15</v>
      </c>
      <c r="G15" s="30">
        <v>10</v>
      </c>
      <c r="H15" s="30">
        <v>10</v>
      </c>
      <c r="I15" s="49"/>
    </row>
    <row r="16" s="2" customFormat="1" ht="28.5" spans="1:9">
      <c r="A16" s="26"/>
      <c r="B16" s="31"/>
      <c r="C16" s="28" t="s">
        <v>190</v>
      </c>
      <c r="D16" s="22" t="s">
        <v>215</v>
      </c>
      <c r="E16" s="33" t="s">
        <v>216</v>
      </c>
      <c r="F16" s="34" t="s">
        <v>216</v>
      </c>
      <c r="G16" s="30">
        <v>10</v>
      </c>
      <c r="H16" s="30">
        <v>10</v>
      </c>
      <c r="I16" s="48"/>
    </row>
    <row r="17" s="2" customFormat="1" ht="28.5" spans="1:9">
      <c r="A17" s="26"/>
      <c r="B17" s="31"/>
      <c r="C17" s="28" t="s">
        <v>119</v>
      </c>
      <c r="D17" s="22" t="s">
        <v>217</v>
      </c>
      <c r="E17" s="33">
        <v>1</v>
      </c>
      <c r="F17" s="34" t="s">
        <v>193</v>
      </c>
      <c r="G17" s="30">
        <v>10</v>
      </c>
      <c r="H17" s="30">
        <v>10</v>
      </c>
      <c r="I17" s="48"/>
    </row>
    <row r="18" s="2" customFormat="1" ht="42.75" spans="1:9">
      <c r="A18" s="26"/>
      <c r="B18" s="31"/>
      <c r="C18" s="28" t="s">
        <v>197</v>
      </c>
      <c r="D18" s="22" t="s">
        <v>218</v>
      </c>
      <c r="E18" s="33">
        <v>1</v>
      </c>
      <c r="F18" s="34" t="s">
        <v>193</v>
      </c>
      <c r="G18" s="30">
        <v>10</v>
      </c>
      <c r="H18" s="30">
        <v>10</v>
      </c>
      <c r="I18" s="49"/>
    </row>
    <row r="19" s="2" customFormat="1" ht="36" spans="1:9">
      <c r="A19" s="26"/>
      <c r="B19" s="52" t="s">
        <v>200</v>
      </c>
      <c r="C19" s="35" t="s">
        <v>204</v>
      </c>
      <c r="D19" s="22" t="s">
        <v>219</v>
      </c>
      <c r="E19" s="33" t="s">
        <v>220</v>
      </c>
      <c r="F19" s="34" t="s">
        <v>193</v>
      </c>
      <c r="G19" s="30">
        <v>30</v>
      </c>
      <c r="H19" s="10">
        <v>30</v>
      </c>
      <c r="I19" s="48"/>
    </row>
    <row r="20" s="2" customFormat="1" ht="38.25" spans="1:9">
      <c r="A20" s="26"/>
      <c r="B20" s="27" t="s">
        <v>206</v>
      </c>
      <c r="C20" s="28" t="s">
        <v>207</v>
      </c>
      <c r="D20" s="22" t="s">
        <v>221</v>
      </c>
      <c r="E20" s="37" t="s">
        <v>153</v>
      </c>
      <c r="F20" s="38">
        <v>0.95</v>
      </c>
      <c r="G20" s="30">
        <v>10</v>
      </c>
      <c r="H20" s="10">
        <v>10</v>
      </c>
      <c r="I20" s="48"/>
    </row>
    <row r="21" s="2" customFormat="1" ht="20" customHeight="1" spans="1:9">
      <c r="A21" s="11" t="s">
        <v>209</v>
      </c>
      <c r="B21" s="11"/>
      <c r="C21" s="11"/>
      <c r="D21" s="11"/>
      <c r="E21" s="11"/>
      <c r="F21" s="11"/>
      <c r="G21" s="39">
        <f>I7+SUM(H14:H20)</f>
        <v>96.9164265129683</v>
      </c>
      <c r="H21" s="40"/>
      <c r="I21" s="50"/>
    </row>
    <row r="22" s="1" customFormat="1" ht="22" customHeight="1" spans="1:9">
      <c r="A22" s="41" t="s">
        <v>210</v>
      </c>
      <c r="B22" s="42"/>
      <c r="C22" s="42"/>
      <c r="D22" s="42"/>
      <c r="E22" s="42"/>
      <c r="F22" s="42"/>
      <c r="G22" s="42"/>
      <c r="H22" s="42"/>
      <c r="I22" s="42"/>
    </row>
    <row r="23" s="1" customFormat="1" spans="1:9">
      <c r="A23" s="43"/>
      <c r="B23" s="43"/>
      <c r="C23" s="43"/>
      <c r="D23" s="43"/>
      <c r="E23" s="43"/>
      <c r="F23" s="43"/>
      <c r="G23" s="43"/>
      <c r="H23" s="43"/>
      <c r="I23" s="43"/>
    </row>
    <row r="24" s="1" customFormat="1" spans="1:9">
      <c r="A24" s="43"/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3"/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1:F21"/>
    <mergeCell ref="G21:I21"/>
    <mergeCell ref="A22:I22"/>
    <mergeCell ref="A6:A10"/>
    <mergeCell ref="A11:A12"/>
    <mergeCell ref="A13:A20"/>
    <mergeCell ref="B14:B18"/>
    <mergeCell ref="C14:C15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31"/>
  <sheetViews>
    <sheetView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222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30</v>
      </c>
      <c r="E7" s="12">
        <f t="shared" si="0"/>
        <v>383.29</v>
      </c>
      <c r="F7" s="12">
        <f t="shared" si="0"/>
        <v>383.26</v>
      </c>
      <c r="G7" s="15">
        <v>10</v>
      </c>
      <c r="H7" s="16">
        <f>F7/E7</f>
        <v>0.999921730282554</v>
      </c>
      <c r="I7" s="46">
        <f>G7*H7</f>
        <v>9.99921730282554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30</v>
      </c>
      <c r="E8" s="17">
        <v>383.29</v>
      </c>
      <c r="F8" s="17">
        <v>383.26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20" customHeight="1" spans="1:14">
      <c r="A12" s="13"/>
      <c r="B12" s="22" t="s">
        <v>223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spans="1:9">
      <c r="A14" s="26"/>
      <c r="B14" s="27" t="s">
        <v>185</v>
      </c>
      <c r="C14" s="28" t="s">
        <v>88</v>
      </c>
      <c r="D14" s="22" t="s">
        <v>224</v>
      </c>
      <c r="E14" s="30" t="s">
        <v>225</v>
      </c>
      <c r="F14" s="57">
        <v>2</v>
      </c>
      <c r="G14" s="30">
        <v>10</v>
      </c>
      <c r="H14" s="30">
        <v>10</v>
      </c>
      <c r="I14" s="48"/>
    </row>
    <row r="15" s="2" customFormat="1" spans="1:9">
      <c r="A15" s="26"/>
      <c r="B15" s="31"/>
      <c r="C15" s="58"/>
      <c r="D15" s="22" t="s">
        <v>226</v>
      </c>
      <c r="E15" s="30" t="s">
        <v>225</v>
      </c>
      <c r="F15" s="30">
        <v>2</v>
      </c>
      <c r="G15" s="30">
        <v>10</v>
      </c>
      <c r="H15" s="30">
        <v>10</v>
      </c>
      <c r="I15" s="49"/>
    </row>
    <row r="16" s="2" customFormat="1" ht="42.75" spans="1:9">
      <c r="A16" s="26"/>
      <c r="B16" s="31"/>
      <c r="C16" s="28" t="s">
        <v>190</v>
      </c>
      <c r="D16" s="22" t="s">
        <v>227</v>
      </c>
      <c r="E16" s="33" t="s">
        <v>228</v>
      </c>
      <c r="F16" s="33" t="s">
        <v>228</v>
      </c>
      <c r="G16" s="30">
        <v>10</v>
      </c>
      <c r="H16" s="30">
        <v>10</v>
      </c>
      <c r="I16" s="48"/>
    </row>
    <row r="17" s="2" customFormat="1" ht="28.5" spans="1:9">
      <c r="A17" s="26"/>
      <c r="B17" s="31"/>
      <c r="C17" s="28" t="s">
        <v>119</v>
      </c>
      <c r="D17" s="22" t="s">
        <v>217</v>
      </c>
      <c r="E17" s="33" t="s">
        <v>229</v>
      </c>
      <c r="F17" s="33" t="s">
        <v>229</v>
      </c>
      <c r="G17" s="30">
        <v>10</v>
      </c>
      <c r="H17" s="30">
        <v>10</v>
      </c>
      <c r="I17" s="48"/>
    </row>
    <row r="18" s="2" customFormat="1" ht="42.75" spans="1:9">
      <c r="A18" s="26"/>
      <c r="B18" s="31"/>
      <c r="C18" s="28" t="s">
        <v>197</v>
      </c>
      <c r="D18" s="22" t="s">
        <v>218</v>
      </c>
      <c r="E18" s="33" t="s">
        <v>229</v>
      </c>
      <c r="F18" s="33" t="s">
        <v>229</v>
      </c>
      <c r="G18" s="30">
        <v>10</v>
      </c>
      <c r="H18" s="30">
        <v>10</v>
      </c>
      <c r="I18" s="49"/>
    </row>
    <row r="19" s="2" customFormat="1" ht="28.5" spans="1:9">
      <c r="A19" s="26"/>
      <c r="B19" s="52" t="s">
        <v>200</v>
      </c>
      <c r="C19" s="35" t="s">
        <v>204</v>
      </c>
      <c r="D19" s="22" t="s">
        <v>230</v>
      </c>
      <c r="E19" s="33" t="s">
        <v>231</v>
      </c>
      <c r="F19" s="33" t="s">
        <v>231</v>
      </c>
      <c r="G19" s="30">
        <v>15</v>
      </c>
      <c r="H19" s="30">
        <v>15</v>
      </c>
      <c r="I19" s="49"/>
    </row>
    <row r="20" s="2" customFormat="1" ht="28.5" spans="1:9">
      <c r="A20" s="26"/>
      <c r="B20" s="52"/>
      <c r="C20" s="35" t="s">
        <v>232</v>
      </c>
      <c r="D20" s="22" t="s">
        <v>233</v>
      </c>
      <c r="E20" s="33" t="s">
        <v>142</v>
      </c>
      <c r="F20" s="33" t="s">
        <v>142</v>
      </c>
      <c r="G20" s="30">
        <v>15</v>
      </c>
      <c r="H20" s="30">
        <v>15</v>
      </c>
      <c r="I20" s="48"/>
    </row>
    <row r="21" s="2" customFormat="1" ht="38.25" spans="1:9">
      <c r="A21" s="26"/>
      <c r="B21" s="27" t="s">
        <v>206</v>
      </c>
      <c r="C21" s="28" t="s">
        <v>207</v>
      </c>
      <c r="D21" s="22" t="s">
        <v>234</v>
      </c>
      <c r="E21" s="37" t="s">
        <v>153</v>
      </c>
      <c r="F21" s="38">
        <v>0.96</v>
      </c>
      <c r="G21" s="30">
        <v>10</v>
      </c>
      <c r="H21" s="30">
        <v>10</v>
      </c>
      <c r="I21" s="48"/>
    </row>
    <row r="22" s="2" customFormat="1" ht="20" customHeight="1" spans="1:9">
      <c r="A22" s="11" t="s">
        <v>209</v>
      </c>
      <c r="B22" s="11"/>
      <c r="C22" s="11"/>
      <c r="D22" s="11"/>
      <c r="E22" s="11"/>
      <c r="F22" s="11"/>
      <c r="G22" s="39">
        <f>I7+SUM(H14:H21)</f>
        <v>99.9992173028255</v>
      </c>
      <c r="H22" s="40"/>
      <c r="I22" s="50"/>
    </row>
    <row r="23" s="1" customFormat="1" ht="22" customHeight="1" spans="1:9">
      <c r="A23" s="41" t="s">
        <v>210</v>
      </c>
      <c r="B23" s="42"/>
      <c r="C23" s="42"/>
      <c r="D23" s="42"/>
      <c r="E23" s="42"/>
      <c r="F23" s="42"/>
      <c r="G23" s="42"/>
      <c r="H23" s="42"/>
      <c r="I23" s="42"/>
    </row>
    <row r="24" s="1" customFormat="1" spans="1:9">
      <c r="A24" s="43"/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3"/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2:F22"/>
    <mergeCell ref="G22:I22"/>
    <mergeCell ref="A23:I23"/>
    <mergeCell ref="A6:A10"/>
    <mergeCell ref="A11:A12"/>
    <mergeCell ref="A13:A21"/>
    <mergeCell ref="B14:B18"/>
    <mergeCell ref="B19:B20"/>
    <mergeCell ref="C14:C15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31"/>
  <sheetViews>
    <sheetView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235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30</v>
      </c>
      <c r="E7" s="12">
        <f t="shared" si="0"/>
        <v>31.06</v>
      </c>
      <c r="F7" s="12">
        <f t="shared" si="0"/>
        <v>14.27</v>
      </c>
      <c r="G7" s="15">
        <v>10</v>
      </c>
      <c r="H7" s="16">
        <f>F7/E7</f>
        <v>0.459433354797167</v>
      </c>
      <c r="I7" s="46">
        <f>G7*H7</f>
        <v>4.59433354797167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30</v>
      </c>
      <c r="E8" s="17">
        <v>31.06</v>
      </c>
      <c r="F8" s="17">
        <v>14.27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236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42.75" spans="1:9">
      <c r="A14" s="26"/>
      <c r="B14" s="27" t="s">
        <v>185</v>
      </c>
      <c r="C14" s="28" t="s">
        <v>88</v>
      </c>
      <c r="D14" s="22" t="s">
        <v>237</v>
      </c>
      <c r="E14" s="33">
        <v>1</v>
      </c>
      <c r="F14" s="33">
        <v>1</v>
      </c>
      <c r="G14" s="30">
        <v>10</v>
      </c>
      <c r="H14" s="30">
        <v>10</v>
      </c>
      <c r="I14" s="48"/>
    </row>
    <row r="15" s="2" customFormat="1" ht="57" spans="1:9">
      <c r="A15" s="26"/>
      <c r="B15" s="36"/>
      <c r="C15" s="32"/>
      <c r="D15" s="22" t="s">
        <v>238</v>
      </c>
      <c r="E15" s="33">
        <v>1</v>
      </c>
      <c r="F15" s="33">
        <v>1</v>
      </c>
      <c r="G15" s="30">
        <v>10</v>
      </c>
      <c r="H15" s="30">
        <v>10</v>
      </c>
      <c r="I15" s="48"/>
    </row>
    <row r="16" s="2" customFormat="1" ht="42.75" spans="1:9">
      <c r="A16" s="26"/>
      <c r="B16" s="31"/>
      <c r="C16" s="28" t="s">
        <v>190</v>
      </c>
      <c r="D16" s="22" t="s">
        <v>239</v>
      </c>
      <c r="E16" s="33" t="s">
        <v>240</v>
      </c>
      <c r="F16" s="34" t="s">
        <v>216</v>
      </c>
      <c r="G16" s="30">
        <v>10</v>
      </c>
      <c r="H16" s="30">
        <v>10</v>
      </c>
      <c r="I16" s="48"/>
    </row>
    <row r="17" s="2" customFormat="1" ht="28.5" spans="1:9">
      <c r="A17" s="26"/>
      <c r="B17" s="31"/>
      <c r="C17" s="28" t="s">
        <v>119</v>
      </c>
      <c r="D17" s="22" t="s">
        <v>241</v>
      </c>
      <c r="E17" s="33" t="s">
        <v>120</v>
      </c>
      <c r="F17" s="33" t="s">
        <v>120</v>
      </c>
      <c r="G17" s="30">
        <v>10</v>
      </c>
      <c r="H17" s="30">
        <v>10</v>
      </c>
      <c r="I17" s="48"/>
    </row>
    <row r="18" s="2" customFormat="1" ht="42.75" spans="1:9">
      <c r="A18" s="26"/>
      <c r="B18" s="31"/>
      <c r="C18" s="28" t="s">
        <v>197</v>
      </c>
      <c r="D18" s="22" t="s">
        <v>218</v>
      </c>
      <c r="E18" s="33">
        <v>1</v>
      </c>
      <c r="F18" s="34" t="s">
        <v>193</v>
      </c>
      <c r="G18" s="30">
        <v>10</v>
      </c>
      <c r="H18" s="30">
        <v>10</v>
      </c>
      <c r="I18" s="49"/>
    </row>
    <row r="19" s="2" customFormat="1" ht="42.75" spans="1:9">
      <c r="A19" s="26"/>
      <c r="B19" s="27" t="s">
        <v>200</v>
      </c>
      <c r="C19" s="35" t="s">
        <v>204</v>
      </c>
      <c r="D19" s="22" t="s">
        <v>242</v>
      </c>
      <c r="E19" s="33" t="s">
        <v>220</v>
      </c>
      <c r="F19" s="33" t="s">
        <v>220</v>
      </c>
      <c r="G19" s="30">
        <v>15</v>
      </c>
      <c r="H19" s="30">
        <v>15</v>
      </c>
      <c r="I19" s="48"/>
    </row>
    <row r="20" s="2" customFormat="1" ht="28.5" spans="1:9">
      <c r="A20" s="26"/>
      <c r="B20" s="36"/>
      <c r="C20" s="35" t="s">
        <v>232</v>
      </c>
      <c r="D20" s="22" t="s">
        <v>243</v>
      </c>
      <c r="E20" s="33" t="s">
        <v>220</v>
      </c>
      <c r="F20" s="33" t="s">
        <v>220</v>
      </c>
      <c r="G20" s="30">
        <v>15</v>
      </c>
      <c r="H20" s="30">
        <v>15</v>
      </c>
      <c r="I20" s="48"/>
    </row>
    <row r="21" s="2" customFormat="1" ht="42.75" spans="1:9">
      <c r="A21" s="26"/>
      <c r="B21" s="27" t="s">
        <v>206</v>
      </c>
      <c r="C21" s="28" t="s">
        <v>207</v>
      </c>
      <c r="D21" s="22" t="s">
        <v>244</v>
      </c>
      <c r="E21" s="37" t="s">
        <v>153</v>
      </c>
      <c r="F21" s="38">
        <v>0.95</v>
      </c>
      <c r="G21" s="30">
        <v>10</v>
      </c>
      <c r="H21" s="30">
        <v>10</v>
      </c>
      <c r="I21" s="48"/>
    </row>
    <row r="22" s="2" customFormat="1" ht="20" customHeight="1" spans="1:9">
      <c r="A22" s="11" t="s">
        <v>209</v>
      </c>
      <c r="B22" s="11"/>
      <c r="C22" s="11"/>
      <c r="D22" s="11"/>
      <c r="E22" s="11"/>
      <c r="F22" s="11"/>
      <c r="G22" s="39">
        <f>I7+SUM(H14:H21)</f>
        <v>94.5943335479717</v>
      </c>
      <c r="H22" s="40"/>
      <c r="I22" s="50"/>
    </row>
    <row r="23" s="1" customFormat="1" ht="22" customHeight="1" spans="1:9">
      <c r="A23" s="41" t="s">
        <v>210</v>
      </c>
      <c r="B23" s="42"/>
      <c r="C23" s="42"/>
      <c r="D23" s="42"/>
      <c r="E23" s="42"/>
      <c r="F23" s="42"/>
      <c r="G23" s="42"/>
      <c r="H23" s="42"/>
      <c r="I23" s="42"/>
    </row>
    <row r="24" s="1" customFormat="1" spans="1:9">
      <c r="A24" s="43"/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3"/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2:F22"/>
    <mergeCell ref="G22:I22"/>
    <mergeCell ref="A23:I23"/>
    <mergeCell ref="A6:A10"/>
    <mergeCell ref="A11:A12"/>
    <mergeCell ref="A13:A21"/>
    <mergeCell ref="B14:B18"/>
    <mergeCell ref="B19:B20"/>
    <mergeCell ref="C14:C15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31"/>
  <sheetViews>
    <sheetView workbookViewId="0">
      <selection activeCell="F8" sqref="F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245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5</v>
      </c>
      <c r="E7" s="12">
        <f t="shared" si="0"/>
        <v>8.82</v>
      </c>
      <c r="F7" s="12">
        <f t="shared" si="0"/>
        <v>6.87</v>
      </c>
      <c r="G7" s="15">
        <v>10</v>
      </c>
      <c r="H7" s="16">
        <f>F7/E7</f>
        <v>0.77891156462585</v>
      </c>
      <c r="I7" s="46">
        <f>G7*H7</f>
        <v>7.7891156462585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5</v>
      </c>
      <c r="E8" s="17">
        <v>8.82</v>
      </c>
      <c r="F8" s="17">
        <v>6.87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246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42.75" spans="1:9">
      <c r="A14" s="26"/>
      <c r="B14" s="27" t="s">
        <v>185</v>
      </c>
      <c r="C14" s="28" t="s">
        <v>88</v>
      </c>
      <c r="D14" s="22" t="s">
        <v>247</v>
      </c>
      <c r="E14" s="33">
        <v>1</v>
      </c>
      <c r="F14" s="33">
        <v>1</v>
      </c>
      <c r="G14" s="30">
        <v>10</v>
      </c>
      <c r="H14" s="30">
        <v>10</v>
      </c>
      <c r="I14" s="48"/>
    </row>
    <row r="15" s="2" customFormat="1" ht="42.75" spans="1:9">
      <c r="A15" s="26"/>
      <c r="B15" s="31"/>
      <c r="C15" s="28" t="s">
        <v>190</v>
      </c>
      <c r="D15" s="22" t="s">
        <v>239</v>
      </c>
      <c r="E15" s="33" t="s">
        <v>240</v>
      </c>
      <c r="F15" s="34" t="s">
        <v>216</v>
      </c>
      <c r="G15" s="30">
        <v>10</v>
      </c>
      <c r="H15" s="30">
        <v>10</v>
      </c>
      <c r="I15" s="48"/>
    </row>
    <row r="16" s="2" customFormat="1" ht="28.5" spans="1:9">
      <c r="A16" s="26"/>
      <c r="B16" s="31"/>
      <c r="C16" s="28" t="s">
        <v>119</v>
      </c>
      <c r="D16" s="22" t="s">
        <v>241</v>
      </c>
      <c r="E16" s="33" t="s">
        <v>120</v>
      </c>
      <c r="F16" s="33" t="s">
        <v>120</v>
      </c>
      <c r="G16" s="30">
        <v>10</v>
      </c>
      <c r="H16" s="30">
        <v>10</v>
      </c>
      <c r="I16" s="48"/>
    </row>
    <row r="17" s="2" customFormat="1" ht="42.75" spans="1:9">
      <c r="A17" s="26"/>
      <c r="B17" s="31"/>
      <c r="C17" s="32"/>
      <c r="D17" s="22" t="s">
        <v>248</v>
      </c>
      <c r="E17" s="33">
        <v>1</v>
      </c>
      <c r="F17" s="33">
        <v>1</v>
      </c>
      <c r="G17" s="30">
        <v>10</v>
      </c>
      <c r="H17" s="30">
        <v>10</v>
      </c>
      <c r="I17" s="48"/>
    </row>
    <row r="18" s="2" customFormat="1" ht="42.75" spans="1:9">
      <c r="A18" s="26"/>
      <c r="B18" s="31"/>
      <c r="C18" s="28" t="s">
        <v>197</v>
      </c>
      <c r="D18" s="22" t="s">
        <v>218</v>
      </c>
      <c r="E18" s="33">
        <v>1</v>
      </c>
      <c r="F18" s="34">
        <v>1</v>
      </c>
      <c r="G18" s="30">
        <v>10</v>
      </c>
      <c r="H18" s="30">
        <v>10</v>
      </c>
      <c r="I18" s="49"/>
    </row>
    <row r="19" s="2" customFormat="1" ht="42.75" spans="1:9">
      <c r="A19" s="26"/>
      <c r="B19" s="27" t="s">
        <v>200</v>
      </c>
      <c r="C19" s="35" t="s">
        <v>204</v>
      </c>
      <c r="D19" s="22" t="s">
        <v>249</v>
      </c>
      <c r="E19" s="33" t="s">
        <v>220</v>
      </c>
      <c r="F19" s="33" t="s">
        <v>220</v>
      </c>
      <c r="G19" s="30">
        <v>15</v>
      </c>
      <c r="H19" s="30">
        <v>15</v>
      </c>
      <c r="I19" s="48"/>
    </row>
    <row r="20" s="2" customFormat="1" ht="28.5" spans="1:9">
      <c r="A20" s="26"/>
      <c r="B20" s="36"/>
      <c r="C20" s="35" t="s">
        <v>232</v>
      </c>
      <c r="D20" s="22" t="s">
        <v>243</v>
      </c>
      <c r="E20" s="33" t="s">
        <v>220</v>
      </c>
      <c r="F20" s="33" t="s">
        <v>220</v>
      </c>
      <c r="G20" s="30">
        <v>15</v>
      </c>
      <c r="H20" s="30">
        <v>15</v>
      </c>
      <c r="I20" s="48"/>
    </row>
    <row r="21" s="2" customFormat="1" ht="42.75" spans="1:9">
      <c r="A21" s="26"/>
      <c r="B21" s="27" t="s">
        <v>206</v>
      </c>
      <c r="C21" s="28" t="s">
        <v>207</v>
      </c>
      <c r="D21" s="22" t="s">
        <v>250</v>
      </c>
      <c r="E21" s="37" t="s">
        <v>153</v>
      </c>
      <c r="F21" s="38">
        <v>0.97</v>
      </c>
      <c r="G21" s="30">
        <v>10</v>
      </c>
      <c r="H21" s="30">
        <v>10</v>
      </c>
      <c r="I21" s="48"/>
    </row>
    <row r="22" s="2" customFormat="1" ht="20" customHeight="1" spans="1:9">
      <c r="A22" s="11" t="s">
        <v>209</v>
      </c>
      <c r="B22" s="11"/>
      <c r="C22" s="11"/>
      <c r="D22" s="11"/>
      <c r="E22" s="11"/>
      <c r="F22" s="11"/>
      <c r="G22" s="39">
        <f>I7+SUM(H14:H21)</f>
        <v>97.7891156462585</v>
      </c>
      <c r="H22" s="40"/>
      <c r="I22" s="50"/>
    </row>
    <row r="23" s="1" customFormat="1" ht="22" customHeight="1" spans="1:9">
      <c r="A23" s="41" t="s">
        <v>210</v>
      </c>
      <c r="B23" s="42"/>
      <c r="C23" s="42"/>
      <c r="D23" s="42"/>
      <c r="E23" s="42"/>
      <c r="F23" s="42"/>
      <c r="G23" s="42"/>
      <c r="H23" s="42"/>
      <c r="I23" s="42"/>
    </row>
    <row r="24" s="1" customFormat="1" spans="1:9">
      <c r="A24" s="43"/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3"/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2:F22"/>
    <mergeCell ref="G22:I22"/>
    <mergeCell ref="A23:I23"/>
    <mergeCell ref="A6:A10"/>
    <mergeCell ref="A11:A12"/>
    <mergeCell ref="A13:A21"/>
    <mergeCell ref="B14:B18"/>
    <mergeCell ref="B19:B20"/>
    <mergeCell ref="C16:C17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33"/>
  <sheetViews>
    <sheetView workbookViewId="0">
      <selection activeCell="H20" sqref="H20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251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540</v>
      </c>
      <c r="E7" s="12">
        <f t="shared" si="0"/>
        <v>636</v>
      </c>
      <c r="F7" s="12">
        <f t="shared" si="0"/>
        <v>636</v>
      </c>
      <c r="G7" s="15">
        <v>10</v>
      </c>
      <c r="H7" s="16">
        <f>F7/E7</f>
        <v>1</v>
      </c>
      <c r="I7" s="46">
        <f>G7*H7</f>
        <v>10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540</v>
      </c>
      <c r="E8" s="17">
        <v>636</v>
      </c>
      <c r="F8" s="17">
        <v>636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252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28.5" spans="1:9">
      <c r="A14" s="26"/>
      <c r="B14" s="27" t="s">
        <v>185</v>
      </c>
      <c r="C14" s="28" t="s">
        <v>88</v>
      </c>
      <c r="D14" s="22" t="s">
        <v>253</v>
      </c>
      <c r="E14" s="29" t="s">
        <v>254</v>
      </c>
      <c r="F14" s="29" t="s">
        <v>254</v>
      </c>
      <c r="G14" s="30">
        <v>8</v>
      </c>
      <c r="H14" s="30">
        <v>8</v>
      </c>
      <c r="I14" s="48"/>
    </row>
    <row r="15" s="2" customFormat="1" ht="42.75" spans="1:9">
      <c r="A15" s="26"/>
      <c r="B15" s="31"/>
      <c r="C15" s="32"/>
      <c r="D15" s="22" t="s">
        <v>255</v>
      </c>
      <c r="E15" s="29" t="s">
        <v>256</v>
      </c>
      <c r="F15" s="29" t="s">
        <v>256</v>
      </c>
      <c r="G15" s="30">
        <v>8</v>
      </c>
      <c r="H15" s="30">
        <v>8</v>
      </c>
      <c r="I15" s="48"/>
    </row>
    <row r="16" s="2" customFormat="1" ht="42.75" spans="1:9">
      <c r="A16" s="26"/>
      <c r="B16" s="31"/>
      <c r="C16" s="28" t="s">
        <v>190</v>
      </c>
      <c r="D16" s="22" t="s">
        <v>227</v>
      </c>
      <c r="E16" s="33" t="s">
        <v>229</v>
      </c>
      <c r="F16" s="34">
        <v>1</v>
      </c>
      <c r="G16" s="30">
        <v>8</v>
      </c>
      <c r="H16" s="30">
        <v>8</v>
      </c>
      <c r="I16" s="48"/>
    </row>
    <row r="17" s="2" customFormat="1" ht="28.5" spans="1:9">
      <c r="A17" s="26"/>
      <c r="B17" s="31"/>
      <c r="C17" s="28" t="s">
        <v>119</v>
      </c>
      <c r="D17" s="22" t="s">
        <v>257</v>
      </c>
      <c r="E17" s="33" t="s">
        <v>120</v>
      </c>
      <c r="F17" s="33" t="s">
        <v>120</v>
      </c>
      <c r="G17" s="30">
        <v>8</v>
      </c>
      <c r="H17" s="30">
        <v>8</v>
      </c>
      <c r="I17" s="48"/>
    </row>
    <row r="18" s="2" customFormat="1" ht="28.5" spans="1:9">
      <c r="A18" s="26"/>
      <c r="B18" s="31"/>
      <c r="C18" s="32"/>
      <c r="D18" s="22" t="s">
        <v>217</v>
      </c>
      <c r="E18" s="33" t="s">
        <v>229</v>
      </c>
      <c r="F18" s="33">
        <v>1</v>
      </c>
      <c r="G18" s="30">
        <v>8</v>
      </c>
      <c r="H18" s="30">
        <v>8</v>
      </c>
      <c r="I18" s="48"/>
    </row>
    <row r="19" s="2" customFormat="1" ht="42.75" spans="1:9">
      <c r="A19" s="26"/>
      <c r="B19" s="31"/>
      <c r="C19" s="28" t="s">
        <v>197</v>
      </c>
      <c r="D19" s="22" t="s">
        <v>218</v>
      </c>
      <c r="E19" s="33">
        <v>1</v>
      </c>
      <c r="F19" s="34">
        <v>1</v>
      </c>
      <c r="G19" s="30">
        <v>10</v>
      </c>
      <c r="H19" s="30">
        <v>10</v>
      </c>
      <c r="I19" s="49"/>
    </row>
    <row r="20" s="2" customFormat="1" ht="42.75" spans="1:9">
      <c r="A20" s="26"/>
      <c r="B20" s="27" t="s">
        <v>200</v>
      </c>
      <c r="C20" s="35" t="s">
        <v>204</v>
      </c>
      <c r="D20" s="22" t="s">
        <v>258</v>
      </c>
      <c r="E20" s="33" t="s">
        <v>259</v>
      </c>
      <c r="F20" s="33" t="s">
        <v>259</v>
      </c>
      <c r="G20" s="30">
        <v>10</v>
      </c>
      <c r="H20" s="30">
        <v>10</v>
      </c>
      <c r="I20" s="48"/>
    </row>
    <row r="21" s="2" customFormat="1" ht="28.5" spans="1:9">
      <c r="A21" s="26"/>
      <c r="B21" s="36"/>
      <c r="C21" s="35" t="s">
        <v>232</v>
      </c>
      <c r="D21" s="22" t="s">
        <v>260</v>
      </c>
      <c r="E21" s="22" t="s">
        <v>142</v>
      </c>
      <c r="F21" s="22" t="s">
        <v>142</v>
      </c>
      <c r="G21" s="30">
        <v>10</v>
      </c>
      <c r="H21" s="30">
        <v>10</v>
      </c>
      <c r="I21" s="48"/>
    </row>
    <row r="22" s="2" customFormat="1" ht="28.5" spans="1:9">
      <c r="A22" s="26"/>
      <c r="B22" s="36"/>
      <c r="C22" s="28" t="s">
        <v>148</v>
      </c>
      <c r="D22" s="22" t="s">
        <v>261</v>
      </c>
      <c r="E22" s="22" t="s">
        <v>259</v>
      </c>
      <c r="F22" s="22" t="s">
        <v>259</v>
      </c>
      <c r="G22" s="30">
        <v>10</v>
      </c>
      <c r="H22" s="30">
        <v>10</v>
      </c>
      <c r="I22" s="48"/>
    </row>
    <row r="23" s="2" customFormat="1" ht="38.25" spans="1:9">
      <c r="A23" s="26"/>
      <c r="B23" s="27" t="s">
        <v>206</v>
      </c>
      <c r="C23" s="28" t="s">
        <v>207</v>
      </c>
      <c r="D23" s="22" t="s">
        <v>262</v>
      </c>
      <c r="E23" s="37" t="s">
        <v>153</v>
      </c>
      <c r="F23" s="38">
        <v>0.94</v>
      </c>
      <c r="G23" s="30">
        <v>10</v>
      </c>
      <c r="H23" s="30">
        <v>10</v>
      </c>
      <c r="I23" s="48"/>
    </row>
    <row r="24" s="2" customFormat="1" ht="20" customHeight="1" spans="1:9">
      <c r="A24" s="11" t="s">
        <v>209</v>
      </c>
      <c r="B24" s="11"/>
      <c r="C24" s="11"/>
      <c r="D24" s="11"/>
      <c r="E24" s="11"/>
      <c r="F24" s="11"/>
      <c r="G24" s="39">
        <f>I7+SUM(H14:H23)</f>
        <v>100</v>
      </c>
      <c r="H24" s="40"/>
      <c r="I24" s="50"/>
    </row>
    <row r="25" s="1" customFormat="1" ht="22" customHeight="1" spans="1:9">
      <c r="A25" s="41" t="s">
        <v>210</v>
      </c>
      <c r="B25" s="42"/>
      <c r="C25" s="42"/>
      <c r="D25" s="42"/>
      <c r="E25" s="42"/>
      <c r="F25" s="42"/>
      <c r="G25" s="42"/>
      <c r="H25" s="42"/>
      <c r="I25" s="42"/>
    </row>
    <row r="26" s="1" customForma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3"/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3"/>
      <c r="B28" s="43"/>
      <c r="C28" s="43"/>
      <c r="D28" s="43"/>
      <c r="E28" s="43"/>
      <c r="F28" s="43"/>
      <c r="G28" s="43"/>
      <c r="H28" s="43"/>
      <c r="I28" s="43"/>
    </row>
    <row r="29" s="1" customFormat="1" spans="1:9">
      <c r="A29" s="43"/>
      <c r="B29" s="43"/>
      <c r="C29" s="43"/>
      <c r="D29" s="43"/>
      <c r="E29" s="43"/>
      <c r="F29" s="43"/>
      <c r="G29" s="43"/>
      <c r="H29" s="43"/>
      <c r="I29" s="43"/>
    </row>
    <row r="30" s="1" customFormat="1" spans="1:9">
      <c r="A30" s="43"/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3"/>
      <c r="B31" s="43"/>
      <c r="C31" s="43"/>
      <c r="D31" s="43"/>
      <c r="E31" s="43"/>
      <c r="F31" s="43"/>
      <c r="G31" s="43"/>
      <c r="H31" s="43"/>
      <c r="I31" s="43"/>
    </row>
    <row r="32" s="1" customFormat="1" spans="1:9">
      <c r="A32" s="43"/>
      <c r="B32" s="43"/>
      <c r="C32" s="43"/>
      <c r="D32" s="43"/>
      <c r="E32" s="43"/>
      <c r="F32" s="43"/>
      <c r="G32" s="43"/>
      <c r="H32" s="43"/>
      <c r="I32" s="43"/>
    </row>
    <row r="33" s="1" customFormat="1" spans="1:9">
      <c r="A33" s="43"/>
      <c r="B33" s="43"/>
      <c r="C33" s="43"/>
      <c r="D33" s="43"/>
      <c r="E33" s="43"/>
      <c r="F33" s="43"/>
      <c r="G33" s="43"/>
      <c r="H33" s="43"/>
      <c r="I33" s="43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9"/>
    <mergeCell ref="B20:B22"/>
    <mergeCell ref="C14:C15"/>
    <mergeCell ref="C17:C18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45"/>
  <sheetViews>
    <sheetView workbookViewId="0">
      <selection activeCell="K10" sqref="K10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156</v>
      </c>
    </row>
    <row r="2" s="1" customFormat="1" ht="19" customHeight="1" spans="1:9">
      <c r="A2" s="5" t="s">
        <v>157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158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159</v>
      </c>
      <c r="B4" s="10" t="s">
        <v>263</v>
      </c>
      <c r="C4" s="10"/>
      <c r="D4" s="10"/>
      <c r="E4" s="10"/>
      <c r="F4" s="10"/>
      <c r="G4" s="10"/>
      <c r="H4" s="10"/>
      <c r="I4" s="10"/>
      <c r="N4" s="44"/>
    </row>
    <row r="5" s="2" customFormat="1" ht="30" customHeight="1" spans="1:14">
      <c r="A5" s="11" t="s">
        <v>161</v>
      </c>
      <c r="B5" s="10" t="s">
        <v>56</v>
      </c>
      <c r="C5" s="12"/>
      <c r="D5" s="12"/>
      <c r="E5" s="12"/>
      <c r="F5" s="12" t="s">
        <v>162</v>
      </c>
      <c r="G5" s="10" t="s">
        <v>56</v>
      </c>
      <c r="H5" s="10"/>
      <c r="I5" s="10"/>
      <c r="J5" s="44"/>
      <c r="K5" s="44"/>
      <c r="L5" s="44"/>
      <c r="M5" s="44"/>
      <c r="N5" s="44"/>
    </row>
    <row r="6" s="3" customFormat="1" ht="30" customHeight="1" spans="1:14">
      <c r="A6" s="11" t="s">
        <v>163</v>
      </c>
      <c r="B6" s="13"/>
      <c r="C6" s="13"/>
      <c r="D6" s="9" t="s">
        <v>164</v>
      </c>
      <c r="E6" s="9" t="s">
        <v>165</v>
      </c>
      <c r="F6" s="9" t="s">
        <v>166</v>
      </c>
      <c r="G6" s="11" t="s">
        <v>167</v>
      </c>
      <c r="H6" s="11" t="s">
        <v>168</v>
      </c>
      <c r="I6" s="11" t="s">
        <v>169</v>
      </c>
      <c r="J6" s="45"/>
      <c r="K6" s="45"/>
      <c r="L6" s="45"/>
      <c r="M6" s="45"/>
      <c r="N6" s="45"/>
    </row>
    <row r="7" s="2" customFormat="1" ht="30" customHeight="1" spans="1:14">
      <c r="A7" s="11"/>
      <c r="B7" s="14" t="s">
        <v>170</v>
      </c>
      <c r="C7" s="14"/>
      <c r="D7" s="12">
        <f t="shared" ref="D7:F7" si="0">SUM(D8:D10)</f>
        <v>1200</v>
      </c>
      <c r="E7" s="12">
        <f t="shared" si="0"/>
        <v>1100</v>
      </c>
      <c r="F7" s="12">
        <f t="shared" si="0"/>
        <v>1029.91</v>
      </c>
      <c r="G7" s="15">
        <v>10</v>
      </c>
      <c r="H7" s="16">
        <f>F7/E7</f>
        <v>0.936281818181818</v>
      </c>
      <c r="I7" s="46">
        <f>G7*H7</f>
        <v>9.36281818181818</v>
      </c>
      <c r="J7" s="44"/>
      <c r="K7" s="44"/>
      <c r="L7" s="44"/>
      <c r="M7" s="44"/>
      <c r="N7" s="44"/>
    </row>
    <row r="8" s="2" customFormat="1" ht="30" customHeight="1" spans="1:14">
      <c r="A8" s="11"/>
      <c r="B8" s="12" t="s">
        <v>171</v>
      </c>
      <c r="C8" s="12"/>
      <c r="D8" s="12">
        <v>1200</v>
      </c>
      <c r="E8" s="17">
        <v>1100</v>
      </c>
      <c r="F8" s="17">
        <v>1029.91</v>
      </c>
      <c r="G8" s="15" t="s">
        <v>40</v>
      </c>
      <c r="H8" s="15"/>
      <c r="I8" s="12" t="s">
        <v>40</v>
      </c>
      <c r="J8" s="44"/>
      <c r="K8" s="44"/>
      <c r="L8" s="44"/>
      <c r="M8" s="44"/>
      <c r="N8" s="44"/>
    </row>
    <row r="9" s="2" customFormat="1" ht="30" customHeight="1" spans="1:14">
      <c r="A9" s="11"/>
      <c r="B9" s="15" t="s">
        <v>172</v>
      </c>
      <c r="C9" s="18"/>
      <c r="D9" s="12"/>
      <c r="E9" s="19"/>
      <c r="F9" s="17"/>
      <c r="G9" s="15" t="s">
        <v>40</v>
      </c>
      <c r="H9" s="15"/>
      <c r="I9" s="12" t="s">
        <v>40</v>
      </c>
      <c r="J9" s="44"/>
      <c r="K9" s="44"/>
      <c r="L9" s="44"/>
      <c r="M9" s="44"/>
      <c r="N9" s="44"/>
    </row>
    <row r="10" s="2" customFormat="1" ht="30" customHeight="1" spans="1:14">
      <c r="A10" s="11"/>
      <c r="B10" s="14" t="s">
        <v>173</v>
      </c>
      <c r="C10" s="14"/>
      <c r="D10" s="14"/>
      <c r="E10" s="12"/>
      <c r="F10" s="20"/>
      <c r="G10" s="15" t="s">
        <v>40</v>
      </c>
      <c r="H10" s="15"/>
      <c r="I10" s="12" t="s">
        <v>40</v>
      </c>
      <c r="J10" s="44"/>
      <c r="K10" s="44"/>
      <c r="L10" s="44"/>
      <c r="M10" s="44"/>
      <c r="N10" s="44"/>
    </row>
    <row r="11" s="2" customFormat="1" ht="20" customHeight="1" spans="1:14">
      <c r="A11" s="21" t="s">
        <v>174</v>
      </c>
      <c r="B11" s="12" t="s">
        <v>175</v>
      </c>
      <c r="C11" s="12"/>
      <c r="D11" s="12"/>
      <c r="E11" s="12"/>
      <c r="F11" s="12" t="s">
        <v>176</v>
      </c>
      <c r="G11" s="12"/>
      <c r="H11" s="12"/>
      <c r="I11" s="12"/>
      <c r="J11" s="44"/>
      <c r="K11" s="44"/>
      <c r="L11" s="44"/>
      <c r="M11" s="44"/>
      <c r="N11" s="44"/>
    </row>
    <row r="12" s="2" customFormat="1" ht="38" customHeight="1" spans="1:14">
      <c r="A12" s="13"/>
      <c r="B12" s="22" t="s">
        <v>264</v>
      </c>
      <c r="C12" s="23"/>
      <c r="D12" s="23"/>
      <c r="E12" s="24"/>
      <c r="F12" s="22" t="s">
        <v>79</v>
      </c>
      <c r="G12" s="23"/>
      <c r="H12" s="23"/>
      <c r="I12" s="24"/>
      <c r="J12" s="44"/>
      <c r="K12" s="44"/>
      <c r="L12" s="44"/>
      <c r="M12" s="44"/>
      <c r="N12" s="44"/>
    </row>
    <row r="13" s="2" customFormat="1" ht="30" customHeight="1" spans="1:9">
      <c r="A13" s="21" t="s">
        <v>178</v>
      </c>
      <c r="B13" s="25" t="s">
        <v>179</v>
      </c>
      <c r="C13" s="25" t="s">
        <v>180</v>
      </c>
      <c r="D13" s="25" t="s">
        <v>181</v>
      </c>
      <c r="E13" s="9" t="s">
        <v>182</v>
      </c>
      <c r="F13" s="9" t="s">
        <v>183</v>
      </c>
      <c r="G13" s="13" t="s">
        <v>167</v>
      </c>
      <c r="H13" s="25" t="s">
        <v>169</v>
      </c>
      <c r="I13" s="47" t="s">
        <v>184</v>
      </c>
    </row>
    <row r="14" s="2" customFormat="1" ht="57" spans="1:9">
      <c r="A14" s="26"/>
      <c r="B14" s="27" t="s">
        <v>185</v>
      </c>
      <c r="C14" s="28" t="s">
        <v>88</v>
      </c>
      <c r="D14" s="22" t="s">
        <v>265</v>
      </c>
      <c r="E14" s="29" t="s">
        <v>266</v>
      </c>
      <c r="F14" s="29" t="s">
        <v>267</v>
      </c>
      <c r="G14" s="30">
        <v>3</v>
      </c>
      <c r="H14" s="30">
        <v>3</v>
      </c>
      <c r="I14" s="48"/>
    </row>
    <row r="15" s="2" customFormat="1" ht="28.5" spans="1:9">
      <c r="A15" s="26"/>
      <c r="B15" s="36"/>
      <c r="C15" s="32"/>
      <c r="D15" s="22" t="s">
        <v>268</v>
      </c>
      <c r="E15" s="29" t="s">
        <v>269</v>
      </c>
      <c r="F15" s="29" t="s">
        <v>270</v>
      </c>
      <c r="G15" s="30">
        <v>3</v>
      </c>
      <c r="H15" s="30">
        <v>3</v>
      </c>
      <c r="I15" s="48"/>
    </row>
    <row r="16" s="2" customFormat="1" ht="57" spans="1:9">
      <c r="A16" s="26"/>
      <c r="B16" s="36"/>
      <c r="C16" s="32"/>
      <c r="D16" s="22" t="s">
        <v>271</v>
      </c>
      <c r="E16" s="29" t="s">
        <v>229</v>
      </c>
      <c r="F16" s="29" t="s">
        <v>229</v>
      </c>
      <c r="G16" s="30">
        <v>3</v>
      </c>
      <c r="H16" s="30">
        <v>3</v>
      </c>
      <c r="I16" s="48"/>
    </row>
    <row r="17" s="2" customFormat="1" ht="28.5" spans="1:9">
      <c r="A17" s="26"/>
      <c r="B17" s="36"/>
      <c r="C17" s="32"/>
      <c r="D17" s="22" t="s">
        <v>272</v>
      </c>
      <c r="E17" s="29" t="s">
        <v>273</v>
      </c>
      <c r="F17" s="29" t="s">
        <v>274</v>
      </c>
      <c r="G17" s="30">
        <v>3</v>
      </c>
      <c r="H17" s="30">
        <v>3</v>
      </c>
      <c r="I17" s="48"/>
    </row>
    <row r="18" s="2" customFormat="1" ht="28.5" spans="1:9">
      <c r="A18" s="26"/>
      <c r="B18" s="36"/>
      <c r="C18" s="32"/>
      <c r="D18" s="22" t="s">
        <v>275</v>
      </c>
      <c r="E18" s="29" t="s">
        <v>276</v>
      </c>
      <c r="F18" s="29" t="s">
        <v>277</v>
      </c>
      <c r="G18" s="30">
        <v>3</v>
      </c>
      <c r="H18" s="30">
        <v>3</v>
      </c>
      <c r="I18" s="48"/>
    </row>
    <row r="19" s="2" customFormat="1" ht="28.5" spans="1:9">
      <c r="A19" s="26"/>
      <c r="B19" s="36"/>
      <c r="C19" s="32"/>
      <c r="D19" s="22" t="s">
        <v>278</v>
      </c>
      <c r="E19" s="29" t="s">
        <v>276</v>
      </c>
      <c r="F19" s="29" t="s">
        <v>277</v>
      </c>
      <c r="G19" s="30">
        <v>3</v>
      </c>
      <c r="H19" s="30">
        <v>3</v>
      </c>
      <c r="I19" s="48"/>
    </row>
    <row r="20" s="2" customFormat="1" ht="28" customHeight="1" spans="1:9">
      <c r="A20" s="26"/>
      <c r="B20" s="31"/>
      <c r="C20" s="32"/>
      <c r="D20" s="22" t="s">
        <v>279</v>
      </c>
      <c r="E20" s="29" t="s">
        <v>280</v>
      </c>
      <c r="F20" s="29" t="s">
        <v>281</v>
      </c>
      <c r="G20" s="30">
        <v>3</v>
      </c>
      <c r="H20" s="30">
        <v>3</v>
      </c>
      <c r="I20" s="48"/>
    </row>
    <row r="21" s="2" customFormat="1" ht="28.5" spans="1:9">
      <c r="A21" s="26"/>
      <c r="B21" s="31"/>
      <c r="C21" s="28" t="s">
        <v>190</v>
      </c>
      <c r="D21" s="22" t="s">
        <v>282</v>
      </c>
      <c r="E21" s="33" t="s">
        <v>229</v>
      </c>
      <c r="F21" s="33" t="s">
        <v>229</v>
      </c>
      <c r="G21" s="30">
        <v>4</v>
      </c>
      <c r="H21" s="30">
        <v>4</v>
      </c>
      <c r="I21" s="48"/>
    </row>
    <row r="22" s="2" customFormat="1" ht="28.5" spans="1:9">
      <c r="A22" s="26"/>
      <c r="B22" s="31"/>
      <c r="C22" s="32"/>
      <c r="D22" s="22" t="s">
        <v>283</v>
      </c>
      <c r="E22" s="33" t="s">
        <v>284</v>
      </c>
      <c r="F22" s="33" t="s">
        <v>284</v>
      </c>
      <c r="G22" s="30">
        <v>4</v>
      </c>
      <c r="H22" s="30">
        <v>4</v>
      </c>
      <c r="I22" s="48"/>
    </row>
    <row r="23" s="2" customFormat="1" ht="57" spans="1:9">
      <c r="A23" s="26"/>
      <c r="B23" s="31"/>
      <c r="C23" s="32"/>
      <c r="D23" s="22" t="s">
        <v>285</v>
      </c>
      <c r="E23" s="33" t="s">
        <v>286</v>
      </c>
      <c r="F23" s="33" t="s">
        <v>286</v>
      </c>
      <c r="G23" s="30">
        <v>4</v>
      </c>
      <c r="H23" s="30">
        <v>4</v>
      </c>
      <c r="I23" s="48"/>
    </row>
    <row r="24" s="2" customFormat="1" ht="42.75" spans="1:9">
      <c r="A24" s="26"/>
      <c r="B24" s="31"/>
      <c r="C24" s="28" t="s">
        <v>119</v>
      </c>
      <c r="D24" s="22" t="s">
        <v>287</v>
      </c>
      <c r="E24" s="33" t="s">
        <v>120</v>
      </c>
      <c r="F24" s="33" t="s">
        <v>120</v>
      </c>
      <c r="G24" s="30">
        <v>3</v>
      </c>
      <c r="H24" s="30">
        <v>3</v>
      </c>
      <c r="I24" s="48"/>
    </row>
    <row r="25" s="2" customFormat="1" ht="28.5" spans="1:9">
      <c r="A25" s="26"/>
      <c r="B25" s="31"/>
      <c r="C25" s="32"/>
      <c r="D25" s="22" t="s">
        <v>288</v>
      </c>
      <c r="E25" s="33" t="s">
        <v>120</v>
      </c>
      <c r="F25" s="33" t="s">
        <v>120</v>
      </c>
      <c r="G25" s="30">
        <v>3</v>
      </c>
      <c r="H25" s="30">
        <v>3</v>
      </c>
      <c r="I25" s="48"/>
    </row>
    <row r="26" s="2" customFormat="1" ht="42.75" spans="1:9">
      <c r="A26" s="26"/>
      <c r="B26" s="31"/>
      <c r="C26" s="32"/>
      <c r="D26" s="22" t="s">
        <v>289</v>
      </c>
      <c r="E26" s="33" t="s">
        <v>120</v>
      </c>
      <c r="F26" s="33" t="s">
        <v>120</v>
      </c>
      <c r="G26" s="30">
        <v>3</v>
      </c>
      <c r="H26" s="30">
        <v>3</v>
      </c>
      <c r="I26" s="48"/>
    </row>
    <row r="27" s="2" customFormat="1" ht="28.5" spans="1:9">
      <c r="A27" s="26"/>
      <c r="B27" s="31"/>
      <c r="C27" s="32"/>
      <c r="D27" s="22" t="s">
        <v>217</v>
      </c>
      <c r="E27" s="33" t="s">
        <v>229</v>
      </c>
      <c r="F27" s="33" t="s">
        <v>229</v>
      </c>
      <c r="G27" s="30">
        <v>3</v>
      </c>
      <c r="H27" s="30">
        <v>3</v>
      </c>
      <c r="I27" s="48"/>
    </row>
    <row r="28" s="2" customFormat="1" ht="42.75" spans="1:9">
      <c r="A28" s="26"/>
      <c r="B28" s="31"/>
      <c r="C28" s="28" t="s">
        <v>197</v>
      </c>
      <c r="D28" s="22" t="s">
        <v>218</v>
      </c>
      <c r="E28" s="33">
        <v>1</v>
      </c>
      <c r="F28" s="34">
        <v>1</v>
      </c>
      <c r="G28" s="30">
        <v>5</v>
      </c>
      <c r="H28" s="30">
        <v>5</v>
      </c>
      <c r="I28" s="49"/>
    </row>
    <row r="29" s="2" customFormat="1" ht="28.5" spans="1:9">
      <c r="A29" s="26"/>
      <c r="B29" s="52" t="s">
        <v>200</v>
      </c>
      <c r="C29" s="28" t="s">
        <v>132</v>
      </c>
      <c r="D29" s="22" t="s">
        <v>290</v>
      </c>
      <c r="E29" s="33" t="s">
        <v>220</v>
      </c>
      <c r="F29" s="33" t="s">
        <v>220</v>
      </c>
      <c r="G29" s="30">
        <v>5</v>
      </c>
      <c r="H29" s="30">
        <v>5</v>
      </c>
      <c r="I29" s="49"/>
    </row>
    <row r="30" s="2" customFormat="1" ht="42.75" spans="1:9">
      <c r="A30" s="26"/>
      <c r="B30" s="52"/>
      <c r="C30" s="54" t="s">
        <v>204</v>
      </c>
      <c r="D30" s="22" t="s">
        <v>291</v>
      </c>
      <c r="E30" s="33" t="s">
        <v>259</v>
      </c>
      <c r="F30" s="33" t="s">
        <v>259</v>
      </c>
      <c r="G30" s="30">
        <v>5</v>
      </c>
      <c r="H30" s="30">
        <v>5</v>
      </c>
      <c r="I30" s="48"/>
    </row>
    <row r="31" s="2" customFormat="1" ht="28.5" spans="1:9">
      <c r="A31" s="26"/>
      <c r="B31" s="52"/>
      <c r="C31" s="55"/>
      <c r="D31" s="22" t="s">
        <v>292</v>
      </c>
      <c r="E31" s="22" t="s">
        <v>259</v>
      </c>
      <c r="F31" s="22" t="s">
        <v>259</v>
      </c>
      <c r="G31" s="30">
        <v>5</v>
      </c>
      <c r="H31" s="30">
        <v>5</v>
      </c>
      <c r="I31" s="48"/>
    </row>
    <row r="32" s="2" customFormat="1" ht="28.5" spans="1:9">
      <c r="A32" s="26"/>
      <c r="B32" s="52"/>
      <c r="C32" s="56"/>
      <c r="D32" s="22" t="s">
        <v>293</v>
      </c>
      <c r="E32" s="22" t="s">
        <v>259</v>
      </c>
      <c r="F32" s="22" t="s">
        <v>259</v>
      </c>
      <c r="G32" s="30">
        <v>5</v>
      </c>
      <c r="H32" s="30">
        <v>5</v>
      </c>
      <c r="I32" s="48"/>
    </row>
    <row r="33" s="2" customFormat="1" ht="28.5" spans="1:9">
      <c r="A33" s="26"/>
      <c r="B33" s="52"/>
      <c r="C33" s="35" t="s">
        <v>232</v>
      </c>
      <c r="D33" s="22" t="s">
        <v>294</v>
      </c>
      <c r="E33" s="22" t="s">
        <v>142</v>
      </c>
      <c r="F33" s="22" t="s">
        <v>142</v>
      </c>
      <c r="G33" s="30">
        <v>5</v>
      </c>
      <c r="H33" s="30">
        <v>5</v>
      </c>
      <c r="I33" s="48"/>
    </row>
    <row r="34" s="2" customFormat="1" ht="28.5" spans="1:9">
      <c r="A34" s="26"/>
      <c r="B34" s="52"/>
      <c r="C34" s="28" t="s">
        <v>148</v>
      </c>
      <c r="D34" s="22" t="s">
        <v>261</v>
      </c>
      <c r="E34" s="22" t="s">
        <v>259</v>
      </c>
      <c r="F34" s="22" t="s">
        <v>259</v>
      </c>
      <c r="G34" s="30">
        <v>5</v>
      </c>
      <c r="H34" s="30">
        <v>5</v>
      </c>
      <c r="I34" s="48"/>
    </row>
    <row r="35" s="2" customFormat="1" ht="38.25" spans="1:9">
      <c r="A35" s="26"/>
      <c r="B35" s="27" t="s">
        <v>206</v>
      </c>
      <c r="C35" s="28" t="s">
        <v>207</v>
      </c>
      <c r="D35" s="22" t="s">
        <v>234</v>
      </c>
      <c r="E35" s="37" t="s">
        <v>153</v>
      </c>
      <c r="F35" s="38">
        <v>0.93</v>
      </c>
      <c r="G35" s="30">
        <v>10</v>
      </c>
      <c r="H35" s="30">
        <v>10</v>
      </c>
      <c r="I35" s="48"/>
    </row>
    <row r="36" s="2" customFormat="1" ht="20" customHeight="1" spans="1:9">
      <c r="A36" s="11" t="s">
        <v>209</v>
      </c>
      <c r="B36" s="11"/>
      <c r="C36" s="11"/>
      <c r="D36" s="11"/>
      <c r="E36" s="11"/>
      <c r="F36" s="11"/>
      <c r="G36" s="39">
        <f>I7+SUM(H14:H35)</f>
        <v>99.3628181818182</v>
      </c>
      <c r="H36" s="40"/>
      <c r="I36" s="50"/>
    </row>
    <row r="37" s="1" customFormat="1" ht="22" customHeight="1" spans="1:9">
      <c r="A37" s="41" t="s">
        <v>210</v>
      </c>
      <c r="B37" s="42"/>
      <c r="C37" s="42"/>
      <c r="D37" s="42"/>
      <c r="E37" s="42"/>
      <c r="F37" s="42"/>
      <c r="G37" s="42"/>
      <c r="H37" s="42"/>
      <c r="I37" s="42"/>
    </row>
    <row r="38" s="1" customFormat="1" spans="1:9">
      <c r="A38" s="43"/>
      <c r="B38" s="43"/>
      <c r="C38" s="43"/>
      <c r="D38" s="43"/>
      <c r="E38" s="43"/>
      <c r="F38" s="43"/>
      <c r="G38" s="43"/>
      <c r="H38" s="43"/>
      <c r="I38" s="43"/>
    </row>
    <row r="39" s="1" customFormat="1" spans="1:9">
      <c r="A39" s="43"/>
      <c r="B39" s="43"/>
      <c r="C39" s="43"/>
      <c r="D39" s="43"/>
      <c r="E39" s="43"/>
      <c r="F39" s="43"/>
      <c r="G39" s="43"/>
      <c r="H39" s="43"/>
      <c r="I39" s="43"/>
    </row>
    <row r="40" s="1" customFormat="1" spans="1:9">
      <c r="A40" s="43"/>
      <c r="B40" s="43"/>
      <c r="C40" s="43"/>
      <c r="D40" s="43"/>
      <c r="E40" s="43"/>
      <c r="F40" s="43"/>
      <c r="G40" s="43"/>
      <c r="H40" s="43"/>
      <c r="I40" s="43"/>
    </row>
    <row r="41" s="1" customFormat="1" spans="1:9">
      <c r="A41" s="43"/>
      <c r="B41" s="43"/>
      <c r="C41" s="43"/>
      <c r="D41" s="43"/>
      <c r="E41" s="43"/>
      <c r="F41" s="43"/>
      <c r="G41" s="43"/>
      <c r="H41" s="43"/>
      <c r="I41" s="43"/>
    </row>
    <row r="42" s="1" customFormat="1" spans="1:9">
      <c r="A42" s="43"/>
      <c r="B42" s="43"/>
      <c r="C42" s="43"/>
      <c r="D42" s="43"/>
      <c r="E42" s="43"/>
      <c r="F42" s="43"/>
      <c r="G42" s="43"/>
      <c r="H42" s="43"/>
      <c r="I42" s="43"/>
    </row>
    <row r="43" s="1" customFormat="1" spans="1:9">
      <c r="A43" s="43"/>
      <c r="B43" s="43"/>
      <c r="C43" s="43"/>
      <c r="D43" s="43"/>
      <c r="E43" s="43"/>
      <c r="F43" s="43"/>
      <c r="G43" s="43"/>
      <c r="H43" s="43"/>
      <c r="I43" s="43"/>
    </row>
    <row r="44" s="1" customFormat="1" spans="1:9">
      <c r="A44" s="43"/>
      <c r="B44" s="43"/>
      <c r="C44" s="43"/>
      <c r="D44" s="43"/>
      <c r="E44" s="43"/>
      <c r="F44" s="43"/>
      <c r="G44" s="43"/>
      <c r="H44" s="43"/>
      <c r="I44" s="43"/>
    </row>
    <row r="45" s="1" customFormat="1" spans="1:9">
      <c r="A45" s="43"/>
      <c r="B45" s="43"/>
      <c r="C45" s="43"/>
      <c r="D45" s="43"/>
      <c r="E45" s="43"/>
      <c r="F45" s="43"/>
      <c r="G45" s="43"/>
      <c r="H45" s="43"/>
      <c r="I45" s="43"/>
    </row>
  </sheetData>
  <mergeCells count="26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6:F36"/>
    <mergeCell ref="G36:I36"/>
    <mergeCell ref="A37:I37"/>
    <mergeCell ref="A6:A10"/>
    <mergeCell ref="A11:A12"/>
    <mergeCell ref="A13:A35"/>
    <mergeCell ref="B14:B28"/>
    <mergeCell ref="B29:B34"/>
    <mergeCell ref="C14:C20"/>
    <mergeCell ref="C21:C23"/>
    <mergeCell ref="C24:C27"/>
    <mergeCell ref="C30:C32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部门整体支出绩效评价基础数据表</vt:lpstr>
      <vt:lpstr>部门整体支出绩效自评表</vt:lpstr>
      <vt:lpstr>项目支出绩效自评表（运转经费）</vt:lpstr>
      <vt:lpstr>项目支出绩效自评表 (彩票公益金支出)</vt:lpstr>
      <vt:lpstr>项目支出绩效自评表（道路建设支出） </vt:lpstr>
      <vt:lpstr>项目支出绩效自评表 （敬老院特困人员救助供养资金) </vt:lpstr>
      <vt:lpstr>项目支出绩效自评表 （临时救助支出）</vt:lpstr>
      <vt:lpstr>项目支出绩效自评表 （农村综合改革试点建设项目资金） </vt:lpstr>
      <vt:lpstr>项目支出绩效自评表 （农林水事务支出）</vt:lpstr>
      <vt:lpstr>项目支出绩效自评表 （社会管理事务支出）</vt:lpstr>
      <vt:lpstr>项目支出绩效自评表 （文化体育建设支出）</vt:lpstr>
      <vt:lpstr>项目支出绩效自评表 （乡村环境整治支出）</vt:lpstr>
      <vt:lpstr>项目支出绩效自评表 （乡村振兴专项支出）</vt:lpstr>
      <vt:lpstr>项目支出绩效自评表 （小城镇建设支出）</vt:lpstr>
      <vt:lpstr>项目支出绩效自评表 （灾害防治及应急支出）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覃彪</cp:lastModifiedBy>
  <dcterms:created xsi:type="dcterms:W3CDTF">2022-11-15T01:59:00Z</dcterms:created>
  <dcterms:modified xsi:type="dcterms:W3CDTF">2025-09-17T08:51:55Z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5F5152D9E219445F9F3AEC73132367D5_13</vt:lpwstr>
  </property>
</Properties>
</file>